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70" windowWidth="15360" windowHeight="8865" tabRatio="939" firstSheet="2" activeTab="6"/>
  </bookViews>
  <sheets>
    <sheet name="record identifiers" sheetId="1" r:id="rId1"/>
    <sheet name="DET Sort Order" sheetId="2" r:id="rId2"/>
    <sheet name="CHD (contract header)" sheetId="3" r:id="rId3"/>
    <sheet name="PHD (plan-pkg header)" sheetId="4" r:id="rId4"/>
    <sheet name="DET" sheetId="5" r:id="rId5"/>
    <sheet name="PTR (plan-pkg trailer)" sheetId="6" r:id="rId6"/>
    <sheet name="CTR (contract trailer)" sheetId="7" r:id="rId7"/>
  </sheets>
  <definedNames/>
  <calcPr fullCalcOnLoad="1"/>
</workbook>
</file>

<file path=xl/sharedStrings.xml><?xml version="1.0" encoding="utf-8"?>
<sst xmlns="http://schemas.openxmlformats.org/spreadsheetml/2006/main" count="414" uniqueCount="206">
  <si>
    <t>Record Indicator</t>
  </si>
  <si>
    <t>Record Definition</t>
  </si>
  <si>
    <t>Notes</t>
  </si>
  <si>
    <t>DET</t>
  </si>
  <si>
    <t>FIELD NO.</t>
  </si>
  <si>
    <t>POSITION</t>
  </si>
  <si>
    <t>PICTURE</t>
  </si>
  <si>
    <t>LENGTH</t>
  </si>
  <si>
    <t>X(3)</t>
  </si>
  <si>
    <t>FILLER</t>
  </si>
  <si>
    <t>X(1)</t>
  </si>
  <si>
    <t>RECORD-ID</t>
  </si>
  <si>
    <t>FILE-ID</t>
  </si>
  <si>
    <t>PROD-TEST-IND</t>
  </si>
  <si>
    <t>SPACES</t>
  </si>
  <si>
    <t>SEQUENCE-NO</t>
  </si>
  <si>
    <t>9(7)</t>
  </si>
  <si>
    <t>Must start with 0000001</t>
  </si>
  <si>
    <t>CONTRACT-NO</t>
  </si>
  <si>
    <t>X(5)</t>
  </si>
  <si>
    <t>PBP-ID</t>
  </si>
  <si>
    <t>Total count of DET records</t>
  </si>
  <si>
    <t>TEST or PROD</t>
  </si>
  <si>
    <t>FIELD NAME</t>
  </si>
  <si>
    <t>Detail records for the report</t>
  </si>
  <si>
    <t>Occurs once per Contract/PBP for each plan/package on file</t>
  </si>
  <si>
    <t>9(11)</t>
  </si>
  <si>
    <t>9(8)</t>
  </si>
  <si>
    <t>DRUG COVERAGE STATUS CODE</t>
  </si>
  <si>
    <t>Occurs once per Contract for each plan on file</t>
  </si>
  <si>
    <t>9(12)</t>
  </si>
  <si>
    <t>S9(12)V99</t>
  </si>
  <si>
    <t>DDPS-SYSTEM-DATE</t>
  </si>
  <si>
    <t>DDPS-SYSTEM-TIME</t>
  </si>
  <si>
    <t>‘CCYYMMDD’ = DDPS File creation date.</t>
  </si>
  <si>
    <t>‘HHMMSS’ = DDPS File creation time.</t>
  </si>
  <si>
    <t>"PHD"</t>
  </si>
  <si>
    <t>"PTR"</t>
  </si>
  <si>
    <t>AS-OF-MONTH</t>
  </si>
  <si>
    <t>"CHD"</t>
  </si>
  <si>
    <t>CURRENT CMS HICN</t>
  </si>
  <si>
    <t>Count of beneficiaries with utilization in the reporting period.</t>
  </si>
  <si>
    <t>Must match CHD</t>
  </si>
  <si>
    <t>"CTR"</t>
  </si>
  <si>
    <t>PTR</t>
  </si>
  <si>
    <t>CTR</t>
  </si>
  <si>
    <t>CHD</t>
  </si>
  <si>
    <t>PHD</t>
  </si>
  <si>
    <t>Starts with 0000001</t>
  </si>
  <si>
    <t>Contract No. from original file</t>
  </si>
  <si>
    <t>PBP ID from original file</t>
  </si>
  <si>
    <t>Medicare HIC or RRB number.  If the beneficiary has more than one HICN on file, this is current HICN.</t>
  </si>
  <si>
    <t>Date of service from the earliest attachment point PDE associated with the PBP - CCYYMMDD</t>
  </si>
  <si>
    <t>Plan identification of the enrollee, as reported on the most recent PDE for the benefit year.</t>
  </si>
  <si>
    <t>Same as PHD</t>
  </si>
  <si>
    <t xml:space="preserve"> The count of original PDEs.  </t>
  </si>
  <si>
    <t xml:space="preserve"> The count of adjusted PDEs. </t>
  </si>
  <si>
    <t xml:space="preserve"> The count of deleted PDEs.  </t>
  </si>
  <si>
    <t>Count of PDEs with Catastrophic Coverage Code equal to “C”.</t>
  </si>
  <si>
    <t>Count of PDEs with Catastrophic Coverage Code equal to “A”</t>
  </si>
  <si>
    <t>Count of PDEs with Catastrophic Coverage Code equal to “blank”.</t>
  </si>
  <si>
    <t xml:space="preserve">Count of PDEs with Non-standard Format Code other then blank </t>
  </si>
  <si>
    <t xml:space="preserve">The count of original PDEs.  </t>
  </si>
  <si>
    <t xml:space="preserve">The count of adjusted PDEs. </t>
  </si>
  <si>
    <t xml:space="preserve">The count of deleted PDEs.  </t>
  </si>
  <si>
    <t>Count of PDEs with Catastrophic Coverage Code equal “C”</t>
  </si>
  <si>
    <t>Count of PDEs with Catastrophic Coverage Code equal “A”</t>
  </si>
  <si>
    <t>Count of PDEs with Catastrophic Coverage Code not equal “A” or “C”</t>
  </si>
  <si>
    <t>AS-OF-YEAR</t>
  </si>
  <si>
    <t>1 - 3</t>
  </si>
  <si>
    <t>4 - 10</t>
  </si>
  <si>
    <t>11 - 15</t>
  </si>
  <si>
    <t>16 - 18</t>
  </si>
  <si>
    <t>19 - 19</t>
  </si>
  <si>
    <t>20 - 30</t>
  </si>
  <si>
    <t>31 - 41</t>
  </si>
  <si>
    <t>42 - 55</t>
  </si>
  <si>
    <t>56 - 69</t>
  </si>
  <si>
    <t>70 - 83</t>
  </si>
  <si>
    <t>84 - 97</t>
  </si>
  <si>
    <t>98 - 111</t>
  </si>
  <si>
    <t>112 - 125</t>
  </si>
  <si>
    <t>126 - 139</t>
  </si>
  <si>
    <t>140 - 153</t>
  </si>
  <si>
    <t>154 - 167</t>
  </si>
  <si>
    <t>168 - 181</t>
  </si>
  <si>
    <t>182 - 195</t>
  </si>
  <si>
    <t>196 - 209</t>
  </si>
  <si>
    <t>210 - 221</t>
  </si>
  <si>
    <t>222 - 233</t>
  </si>
  <si>
    <t>234 - 245</t>
  </si>
  <si>
    <t>246 - 257</t>
  </si>
  <si>
    <t>258 - 269</t>
  </si>
  <si>
    <t>270 - 281</t>
  </si>
  <si>
    <t>282 - 293</t>
  </si>
  <si>
    <t>294 - 305</t>
  </si>
  <si>
    <t>16 - 16</t>
  </si>
  <si>
    <t>37 - 47</t>
  </si>
  <si>
    <t>48 - 61</t>
  </si>
  <si>
    <t>62 - 75</t>
  </si>
  <si>
    <t>76 - 89</t>
  </si>
  <si>
    <t>90 - 103</t>
  </si>
  <si>
    <t>104 - 117</t>
  </si>
  <si>
    <t>118 - 131</t>
  </si>
  <si>
    <t>132 - 145</t>
  </si>
  <si>
    <t>146 - 159</t>
  </si>
  <si>
    <t>160 - 173</t>
  </si>
  <si>
    <t>174 - 187</t>
  </si>
  <si>
    <t>188 - 201</t>
  </si>
  <si>
    <t>202 - 215</t>
  </si>
  <si>
    <t>216 - 227</t>
  </si>
  <si>
    <t>228 - 239</t>
  </si>
  <si>
    <t>240 - 251</t>
  </si>
  <si>
    <t>252 - 263</t>
  </si>
  <si>
    <t>264 - 275</t>
  </si>
  <si>
    <t>276 - 287</t>
  </si>
  <si>
    <t>288 - 299</t>
  </si>
  <si>
    <t>300 - 311</t>
  </si>
  <si>
    <t>FIELD DESCRIPTION / VALUES</t>
  </si>
  <si>
    <t>Contract/Package level file header</t>
  </si>
  <si>
    <t>Contract/Package level file trailer</t>
  </si>
  <si>
    <t>Occurs 1 to many times per PHD record</t>
  </si>
  <si>
    <t>Occurs once per each PHD on the file</t>
  </si>
  <si>
    <t>Occurs once per each CHD on the file</t>
  </si>
  <si>
    <t>04COVCCYY###,
04ENHCCYY### or
04OTCCCYY###
(Where 
COV / ENH / OTC indicates the drug coverage status being reported on   
CCYY indicates the benefit year
### indicates sequential versions of this file.  The 4 right-most positions are populated with spaces.)</t>
  </si>
  <si>
    <t>DDPS-REPORT-ID</t>
  </si>
  <si>
    <t>DRUG-COVERAGE-STATUS-CODE</t>
  </si>
  <si>
    <t>BENEFICIARY-COUNT</t>
  </si>
  <si>
    <t>RX-COUNT</t>
  </si>
  <si>
    <t>NET-INGRED-COST</t>
  </si>
  <si>
    <t>NET-DISPENS-FEE</t>
  </si>
  <si>
    <t>NET-SALES-TAX</t>
  </si>
  <si>
    <t>NET-PATIENT-PAY-AMOUNT</t>
  </si>
  <si>
    <t>NET-OTHER-TROOP-AMOUNT</t>
  </si>
  <si>
    <t>NET-LICS-AMOUNT</t>
  </si>
  <si>
    <t>NET-PLRO-AMOUNT</t>
  </si>
  <si>
    <t>NET-CPP-AMOUNT</t>
  </si>
  <si>
    <t>NET-NPP-AMOUNT</t>
  </si>
  <si>
    <t>NUMBER-OF-ORIGINAL-PDES</t>
  </si>
  <si>
    <t>NUMBER-OF-ADJUSTED-PDES</t>
  </si>
  <si>
    <t>NUMBER-OF-DELETION-PDES</t>
  </si>
  <si>
    <t>NET-NUMBER-CATASTROPHIC-PDES</t>
  </si>
  <si>
    <t>NET-NUMBER-ATTACHMENT-PDES</t>
  </si>
  <si>
    <t>NET-NUMBER-NON-CATASTROPHIC-PDES</t>
  </si>
  <si>
    <t>NET-NUMBER-NON-STANDARD-FORMAT-PDES</t>
  </si>
  <si>
    <t>NET-NUMBER-OON-PDES</t>
  </si>
  <si>
    <t>DET-RECORD-TOTAL</t>
  </si>
  <si>
    <t>NET-TOTAL-GROSS-DRUG-COST</t>
  </si>
  <si>
    <t>NET-GDCB-AMOUNT</t>
  </si>
  <si>
    <t>NET-GDCA-AMOUNT</t>
  </si>
  <si>
    <t>NET-NUMBER-OF-CATASTROPHIC-COVERAGE-PDES</t>
  </si>
  <si>
    <t>NET-NUMBER-OF-ATTACHMENT-PDES</t>
  </si>
  <si>
    <t>NET-NUMBER-OF-NON-CATASTROPHIC-PDES</t>
  </si>
  <si>
    <t>NET-NUMBER-OF-NON-STANDARD-FORMAT-PDES</t>
  </si>
  <si>
    <t>NET-NUMBER-OF-OON-PDES</t>
  </si>
  <si>
    <t>CURRENT-CMS-HICN</t>
  </si>
  <si>
    <t>EARLIEST-PDE-ATTACHMENT-POINT-DATE</t>
  </si>
  <si>
    <t>NET-TrOOP-AMOUNT</t>
  </si>
  <si>
    <t>Identifies "data reported through" year.  Format is CCYY.</t>
  </si>
  <si>
    <t>Identifies "data reported through" month.  Valid values are 01 through 12.</t>
  </si>
  <si>
    <t>LAST-SUBMITTED-HICN</t>
  </si>
  <si>
    <t>HICN from the most recent accepted PDE in the DDPS database for that plan/beneficiary.</t>
  </si>
  <si>
    <t>LAST-SUBMITTED-CARDHOLDER-ID</t>
  </si>
  <si>
    <t>Contract level file header</t>
  </si>
  <si>
    <t>Contract level file trailer</t>
  </si>
  <si>
    <t>324-331</t>
  </si>
  <si>
    <t>312-323</t>
  </si>
  <si>
    <t>306-317</t>
  </si>
  <si>
    <t>318-325</t>
  </si>
  <si>
    <t>NET-TROOP-AMOUNT</t>
  </si>
  <si>
    <t>326-339</t>
  </si>
  <si>
    <t>X(12)</t>
  </si>
  <si>
    <t>332-345</t>
  </si>
  <si>
    <t>Number of Prescriptions net of deleted and adjusted PDEs, as well as partial fill transactions.  Partial and Complete PDEs are each counted as 1.</t>
  </si>
  <si>
    <t>Number of Prescriptions net of deleted and/or adjusted PDEs, as well as partial fill transactions).  Partial and Complete PDEs are each counted as 1.</t>
  </si>
  <si>
    <t>Number of Prescriptions net of deleted and/or adjusted PDEs, as well as partial fill transactions.  Partial and Complete PDEs are each counted as 1.</t>
  </si>
  <si>
    <t>X(9)</t>
  </si>
  <si>
    <t>17 - 27</t>
  </si>
  <si>
    <t>28 - 36</t>
  </si>
  <si>
    <t>Net Payment made by the Beneficiary (including payments made by family or friends on behalf of the beneficiary)</t>
  </si>
  <si>
    <t>NET-VACCINE-ADMIN-FEE</t>
  </si>
  <si>
    <t>Code to identify whether drug is covered (C), supplemental (E) or over-the-counter (O).</t>
  </si>
  <si>
    <t xml:space="preserve">Count of PDEs with Non-standard Format Code other then blank                                                        </t>
  </si>
  <si>
    <t>Count of PDEs with Catastrophic Coverage Code equal “blank”</t>
  </si>
  <si>
    <t>Sum of Net Patient Pay Amount, Net Other Troop Amount and Net LICS Amount ( excluding catastrophic PDEs, catastrophic code of 'C')</t>
  </si>
  <si>
    <t>Count of PDEs with Pricing Exception Code equal “O” (out-of-network)</t>
  </si>
  <si>
    <t> Count of PDEs with Pricing Exception Code equal “O” (out-of-network)</t>
  </si>
  <si>
    <t>Count of PDEs with Pricing-Exception-Code equal “O” (out-of-network)</t>
  </si>
  <si>
    <t>DDPS Report identifier (Either '04COV', '04ENH' or '04OTC')</t>
  </si>
  <si>
    <t>DDPS Report identifier (Either '04COV', '04ENH' or '04OTC').</t>
  </si>
  <si>
    <t>Net amount paid toward allowable point of sale costs below the out-of-pocket threshold. Applies only to covered drugs.</t>
  </si>
  <si>
    <t>Net amount paid toward allowable point of sale costs above the out-of-pocket threshold.  Applies only to covered drugs.</t>
  </si>
  <si>
    <t>Net amount that the plan reduced patient liability due to a beneficiary's low income cost-sharing subsidy (LICS) status</t>
  </si>
  <si>
    <t xml:space="preserve">Net Medicare covered amount which the plan has paid for a Part D covered drug under the basic benefit. Amounts paid for supplemental drugs, supplemental cost-sharing, and over-the-counter drugs are excluded from this field. </t>
  </si>
  <si>
    <t>Net amount of plan payment for enhanced alternative benefits (cost-sharing fill-in and/or non-Part D drugs)</t>
  </si>
  <si>
    <t>Net amount the plan paid the pharmacy for the drug itself.</t>
  </si>
  <si>
    <t>Net amount the plan paid the pharmacy for dispensing the medication.</t>
  </si>
  <si>
    <t>Net amount the plan paid the pharmacy to cover sales tax.</t>
  </si>
  <si>
    <t>Net amount paid toward allowable point of sale costs both below and above the out-of-pocket threshold. (Sum of Net Ingredient Cost, Net Dispensing Fee, Net Sales Tax, and Vaccine Administration Fee for covered drugs).</t>
  </si>
  <si>
    <t>Net Payment made by the Beneficiary (including payments made by family or friends on behalf of the beneficiary).</t>
  </si>
  <si>
    <t>Net other health insurance payments by TrOOP-eligible other payers such as SPAPs, charities, friends, family, or other qualified parties.</t>
  </si>
  <si>
    <t>Net amount by which patient liability is reduced due to payment by other payers that are not TrOOP-eligible and do not particpate in Medicare Part D.</t>
  </si>
  <si>
    <t>NET-ESTIMATED-REBATE-AT-POS-AMT</t>
  </si>
  <si>
    <t xml:space="preserve">Net amount paid toward allowable point of sale costs below the out-of-pocket threshold. Applies only to covered drugs. </t>
  </si>
  <si>
    <t xml:space="preserve">Net fee reported by a pharmacy, physician, or provider to cover the cost of administering a vaccine, excluding the ingredient cost and dispensing fee. </t>
  </si>
  <si>
    <t>Net estimated amount of rebate that the plan sponsor has elected to apply to the negotiated price as a reduction in the drug price made available to the beneficiary at the point of sale.  This estimate should reflect the rebate amount that the plan sponsor reasonably expects to receive from a pharmaceutical manufacturer or other entity.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</si>
</sst>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0"/>
      <color indexed="63"/>
      <name val="Arial"/>
      <family val="2"/>
    </font>
    <font>
      <sz val="10"/>
      <color indexed="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8">
    <border>
      <left/>
      <right/>
      <top/>
      <bottom/>
      <diagonal/>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35">
    <xf numFmtId="0" fontId="0" fillId="0" borderId="0" xfId="0" applyAlignment="1">
      <alignment/>
    </xf>
    <xf numFmtId="0" fontId="0" fillId="0" borderId="1" xfId="0" applyFont="1" applyFill="1" applyBorder="1" applyAlignment="1">
      <alignment horizontal="center" vertical="top" wrapText="1"/>
    </xf>
    <xf numFmtId="0" fontId="0" fillId="0" borderId="2" xfId="0" applyFont="1" applyFill="1" applyBorder="1" applyAlignment="1">
      <alignment vertical="top" wrapText="1"/>
    </xf>
    <xf numFmtId="0" fontId="0" fillId="0" borderId="3" xfId="0" applyFont="1" applyBorder="1" applyAlignment="1">
      <alignment horizontal="center" vertical="top" wrapText="1"/>
    </xf>
    <xf numFmtId="0" fontId="0" fillId="0" borderId="3" xfId="0" applyFont="1" applyBorder="1" applyAlignment="1">
      <alignment vertical="top" wrapText="1"/>
    </xf>
    <xf numFmtId="0" fontId="1" fillId="2" borderId="3" xfId="0" applyFont="1" applyFill="1" applyBorder="1" applyAlignment="1">
      <alignment horizontal="center" wrapText="1"/>
    </xf>
    <xf numFmtId="0" fontId="1" fillId="2" borderId="3" xfId="0" applyFont="1" applyFill="1" applyBorder="1" applyAlignment="1">
      <alignment wrapText="1"/>
    </xf>
    <xf numFmtId="0" fontId="0" fillId="0" borderId="0" xfId="0" applyFont="1" applyAlignment="1">
      <alignment/>
    </xf>
    <xf numFmtId="16" fontId="0" fillId="0" borderId="3" xfId="0" applyNumberFormat="1" applyFont="1" applyBorder="1" applyAlignment="1" quotePrefix="1">
      <alignment horizontal="center" vertical="top" wrapText="1"/>
    </xf>
    <xf numFmtId="0" fontId="0" fillId="0" borderId="2" xfId="0" applyFont="1" applyBorder="1" applyAlignment="1">
      <alignment horizontal="center" vertical="top" wrapText="1"/>
    </xf>
    <xf numFmtId="0" fontId="1" fillId="2" borderId="4" xfId="0" applyFont="1" applyFill="1" applyBorder="1" applyAlignment="1">
      <alignment wrapText="1"/>
    </xf>
    <xf numFmtId="0" fontId="1" fillId="2" borderId="4" xfId="0" applyFont="1" applyFill="1" applyBorder="1" applyAlignment="1">
      <alignment horizontal="center" wrapText="1"/>
    </xf>
    <xf numFmtId="0" fontId="0" fillId="0" borderId="2" xfId="0" applyFont="1" applyFill="1" applyBorder="1" applyAlignment="1">
      <alignment horizontal="center" vertical="top" wrapText="1"/>
    </xf>
    <xf numFmtId="0" fontId="0" fillId="0" borderId="3" xfId="0" applyFont="1" applyFill="1" applyBorder="1" applyAlignment="1">
      <alignment vertical="top" wrapText="1"/>
    </xf>
    <xf numFmtId="16" fontId="0" fillId="0" borderId="3" xfId="0" applyNumberFormat="1" applyFont="1" applyFill="1" applyBorder="1" applyAlignment="1" quotePrefix="1">
      <alignment horizontal="center" vertical="top" wrapText="1"/>
    </xf>
    <xf numFmtId="0" fontId="0" fillId="0" borderId="5" xfId="0" applyFont="1" applyFill="1" applyBorder="1" applyAlignment="1">
      <alignment vertical="top" wrapText="1"/>
    </xf>
    <xf numFmtId="0" fontId="0" fillId="0" borderId="0" xfId="0" applyFont="1" applyFill="1" applyBorder="1" applyAlignment="1">
      <alignment horizontal="center" vertical="top" wrapText="1"/>
    </xf>
    <xf numFmtId="0" fontId="0" fillId="0" borderId="0" xfId="0" applyFont="1" applyAlignment="1">
      <alignment vertical="top"/>
    </xf>
    <xf numFmtId="0" fontId="0" fillId="0" borderId="6" xfId="0" applyFont="1" applyBorder="1" applyAlignment="1">
      <alignment/>
    </xf>
    <xf numFmtId="0" fontId="0" fillId="0" borderId="0" xfId="0" applyFont="1" applyAlignment="1">
      <alignment vertical="top" wrapText="1"/>
    </xf>
    <xf numFmtId="0" fontId="0" fillId="0" borderId="0" xfId="0" applyFont="1" applyAlignment="1">
      <alignment horizontal="center"/>
    </xf>
    <xf numFmtId="16" fontId="0" fillId="0" borderId="3" xfId="0" applyNumberFormat="1" applyFont="1" applyFill="1" applyBorder="1" applyAlignment="1">
      <alignment horizontal="center" vertical="top" wrapText="1"/>
    </xf>
    <xf numFmtId="16" fontId="6" fillId="0" borderId="3" xfId="0" applyNumberFormat="1" applyFont="1" applyFill="1" applyBorder="1" applyAlignment="1">
      <alignment horizontal="center" vertical="top" wrapText="1"/>
    </xf>
    <xf numFmtId="0" fontId="0" fillId="0" borderId="7" xfId="0" applyFont="1" applyFill="1" applyBorder="1" applyAlignment="1">
      <alignment horizontal="center" vertical="top" wrapText="1"/>
    </xf>
    <xf numFmtId="0" fontId="7" fillId="0" borderId="5" xfId="0" applyFont="1" applyFill="1" applyBorder="1" applyAlignment="1">
      <alignment vertical="top" wrapText="1"/>
    </xf>
    <xf numFmtId="0" fontId="0" fillId="3" borderId="1" xfId="0" applyFont="1" applyFill="1" applyBorder="1" applyAlignment="1">
      <alignment horizontal="center" vertical="top" wrapText="1"/>
    </xf>
    <xf numFmtId="0" fontId="0" fillId="3" borderId="5" xfId="0" applyFont="1" applyFill="1" applyBorder="1" applyAlignment="1">
      <alignment vertical="top" wrapText="1"/>
    </xf>
    <xf numFmtId="16" fontId="0" fillId="3" borderId="3" xfId="0" applyNumberFormat="1" applyFont="1" applyFill="1" applyBorder="1" applyAlignment="1" quotePrefix="1">
      <alignment horizontal="center" vertical="top" wrapText="1"/>
    </xf>
    <xf numFmtId="0" fontId="0" fillId="3" borderId="2" xfId="0" applyFont="1" applyFill="1" applyBorder="1" applyAlignment="1">
      <alignment horizontal="center" vertical="top" wrapText="1"/>
    </xf>
    <xf numFmtId="0" fontId="0" fillId="3" borderId="0" xfId="0" applyFont="1" applyFill="1" applyAlignment="1">
      <alignment vertical="top"/>
    </xf>
    <xf numFmtId="0" fontId="0" fillId="3" borderId="0" xfId="0" applyFont="1" applyFill="1" applyAlignment="1">
      <alignment/>
    </xf>
    <xf numFmtId="0" fontId="0" fillId="0" borderId="3" xfId="0" applyFont="1" applyFill="1" applyBorder="1" applyAlignment="1">
      <alignment horizontal="center" vertical="top" wrapText="1"/>
    </xf>
    <xf numFmtId="0" fontId="0" fillId="0" borderId="3" xfId="0" applyFont="1" applyFill="1" applyBorder="1" applyAlignment="1">
      <alignment vertical="center" wrapText="1"/>
    </xf>
    <xf numFmtId="0" fontId="0" fillId="0" borderId="0" xfId="0" applyFont="1" applyFill="1" applyAlignment="1">
      <alignment vertical="top"/>
    </xf>
    <xf numFmtId="0" fontId="0"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6"/>
  <sheetViews>
    <sheetView workbookViewId="0" topLeftCell="A1">
      <selection activeCell="B24" sqref="B24"/>
    </sheetView>
  </sheetViews>
  <sheetFormatPr defaultColWidth="9.140625" defaultRowHeight="12.75"/>
  <cols>
    <col min="1" max="1" width="16.140625" style="7" bestFit="1" customWidth="1"/>
    <col min="2" max="2" width="29.7109375" style="7" bestFit="1" customWidth="1"/>
    <col min="3" max="3" width="52.28125" style="7" bestFit="1" customWidth="1"/>
    <col min="4" max="252" width="8.421875" style="7" bestFit="1" customWidth="1"/>
    <col min="253" max="16384" width="8.421875" style="7" customWidth="1"/>
  </cols>
  <sheetData>
    <row r="1" spans="1:3" ht="12.75">
      <c r="A1" s="5" t="s">
        <v>0</v>
      </c>
      <c r="B1" s="11" t="s">
        <v>1</v>
      </c>
      <c r="C1" s="11" t="s">
        <v>2</v>
      </c>
    </row>
    <row r="2" spans="1:6" ht="12.75">
      <c r="A2" s="1" t="s">
        <v>46</v>
      </c>
      <c r="B2" s="2" t="s">
        <v>163</v>
      </c>
      <c r="C2" s="2" t="s">
        <v>29</v>
      </c>
      <c r="D2" s="19"/>
      <c r="E2" s="19"/>
      <c r="F2" s="19"/>
    </row>
    <row r="3" spans="1:6" ht="12.75">
      <c r="A3" s="1" t="s">
        <v>47</v>
      </c>
      <c r="B3" s="2" t="s">
        <v>119</v>
      </c>
      <c r="C3" s="2" t="s">
        <v>25</v>
      </c>
      <c r="D3" s="19"/>
      <c r="E3" s="19"/>
      <c r="F3" s="19"/>
    </row>
    <row r="4" spans="1:6" ht="12.75">
      <c r="A4" s="1" t="s">
        <v>3</v>
      </c>
      <c r="B4" s="2" t="s">
        <v>24</v>
      </c>
      <c r="C4" s="2" t="s">
        <v>121</v>
      </c>
      <c r="D4" s="19"/>
      <c r="E4" s="19"/>
      <c r="F4" s="19"/>
    </row>
    <row r="5" spans="1:6" ht="12.75">
      <c r="A5" s="1" t="s">
        <v>44</v>
      </c>
      <c r="B5" s="2" t="s">
        <v>120</v>
      </c>
      <c r="C5" s="2" t="s">
        <v>122</v>
      </c>
      <c r="D5" s="19"/>
      <c r="E5" s="19"/>
      <c r="F5" s="19"/>
    </row>
    <row r="6" spans="1:6" ht="12.75">
      <c r="A6" s="1" t="s">
        <v>45</v>
      </c>
      <c r="B6" s="2" t="s">
        <v>164</v>
      </c>
      <c r="C6" s="2" t="s">
        <v>123</v>
      </c>
      <c r="D6" s="19"/>
      <c r="E6" s="19"/>
      <c r="F6" s="19"/>
    </row>
  </sheetData>
  <printOptions gridLines="1" horizontalCentered="1"/>
  <pageMargins left="0.25" right="0.25" top="0.5" bottom="0.75" header="0.75" footer="0.25"/>
  <pageSetup fitToHeight="1" fitToWidth="1" horizontalDpi="600" verticalDpi="600" orientation="landscape" r:id="rId1"/>
  <headerFooter alignWithMargins="0">
    <oddFooter>&amp;L&amp;"Times New Roman,Regular"&amp;8&amp;F
&amp;A&amp;C&amp;"Times New Roman,Regular"&amp;8Page &amp;P of &amp;N&amp;R&amp;"Times New Roman,Regular"&amp;8&amp;D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3"/>
  <sheetViews>
    <sheetView workbookViewId="0" topLeftCell="A1">
      <selection activeCell="A4" sqref="A4:IV4"/>
    </sheetView>
  </sheetViews>
  <sheetFormatPr defaultColWidth="9.140625" defaultRowHeight="12.75"/>
  <cols>
    <col min="1" max="1" width="6.28125" style="7" bestFit="1" customWidth="1"/>
    <col min="2" max="2" width="47.57421875" style="7" bestFit="1" customWidth="1"/>
    <col min="3" max="16384" width="9.140625" style="7" customWidth="1"/>
  </cols>
  <sheetData>
    <row r="1" spans="1:2" ht="25.5">
      <c r="A1" s="5" t="s">
        <v>4</v>
      </c>
      <c r="B1" s="6" t="s">
        <v>23</v>
      </c>
    </row>
    <row r="2" spans="1:2" ht="12.75">
      <c r="A2" s="3">
        <v>3</v>
      </c>
      <c r="B2" s="4" t="s">
        <v>28</v>
      </c>
    </row>
    <row r="3" spans="1:2" ht="12.75">
      <c r="A3" s="3">
        <v>4</v>
      </c>
      <c r="B3" s="4" t="s">
        <v>40</v>
      </c>
    </row>
  </sheetData>
  <printOptions gridLines="1" horizontalCentered="1"/>
  <pageMargins left="0.25" right="0.25" top="0.5" bottom="0.75" header="0.75" footer="0.25"/>
  <pageSetup fitToHeight="1" fitToWidth="1" horizontalDpi="600" verticalDpi="600" orientation="landscape" r:id="rId1"/>
  <headerFooter alignWithMargins="0">
    <oddFooter>&amp;L&amp;"Times New Roman,Regular"&amp;8&amp;F
&amp;A&amp;C&amp;"Times New Roman,Regular"&amp;8Page &amp;P of &amp;N&amp;R&amp;"Times New Roman,Regular"&amp;8&amp;D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12"/>
  <sheetViews>
    <sheetView workbookViewId="0" topLeftCell="A1">
      <selection activeCell="I11" sqref="I11"/>
    </sheetView>
  </sheetViews>
  <sheetFormatPr defaultColWidth="9.140625" defaultRowHeight="12.75"/>
  <cols>
    <col min="1" max="1" width="8.28125" style="7" customWidth="1"/>
    <col min="2" max="2" width="29.28125" style="7" customWidth="1"/>
    <col min="3" max="3" width="10.00390625" style="7" bestFit="1" customWidth="1"/>
    <col min="4" max="4" width="9.00390625" style="7" bestFit="1" customWidth="1"/>
    <col min="5" max="5" width="8.421875" style="7" bestFit="1" customWidth="1"/>
    <col min="6" max="6" width="44.57421875" style="7" customWidth="1"/>
    <col min="7" max="8" width="8.421875" style="7" hidden="1" customWidth="1"/>
    <col min="9" max="245" width="8.421875" style="7" bestFit="1" customWidth="1"/>
    <col min="246" max="16384" width="8.421875" style="7" customWidth="1"/>
  </cols>
  <sheetData>
    <row r="1" spans="1:6" ht="24.75" customHeight="1">
      <c r="A1" s="5" t="s">
        <v>4</v>
      </c>
      <c r="B1" s="10" t="s">
        <v>23</v>
      </c>
      <c r="C1" s="11" t="s">
        <v>5</v>
      </c>
      <c r="D1" s="11" t="s">
        <v>6</v>
      </c>
      <c r="E1" s="11" t="s">
        <v>7</v>
      </c>
      <c r="F1" s="10" t="s">
        <v>118</v>
      </c>
    </row>
    <row r="2" spans="1:8" ht="12.75">
      <c r="A2" s="3">
        <v>1</v>
      </c>
      <c r="B2" s="4" t="s">
        <v>11</v>
      </c>
      <c r="C2" s="8" t="str">
        <f aca="true" t="shared" si="0" ref="C2:C11">G2&amp;" - "&amp;H2</f>
        <v>1 - 3</v>
      </c>
      <c r="D2" s="9" t="str">
        <f aca="true" t="shared" si="1" ref="D2:D11">"X("&amp;E2&amp;")"</f>
        <v>X(3)</v>
      </c>
      <c r="E2" s="3">
        <v>3</v>
      </c>
      <c r="F2" s="4" t="s">
        <v>39</v>
      </c>
      <c r="G2" s="17">
        <v>1</v>
      </c>
      <c r="H2" s="17">
        <f>E2</f>
        <v>3</v>
      </c>
    </row>
    <row r="3" spans="1:8" ht="12.75">
      <c r="A3" s="3">
        <v>2</v>
      </c>
      <c r="B3" s="4" t="s">
        <v>15</v>
      </c>
      <c r="C3" s="8" t="str">
        <f t="shared" si="0"/>
        <v>4 - 10</v>
      </c>
      <c r="D3" s="9" t="str">
        <f>"9("&amp;E3&amp;")"</f>
        <v>9(7)</v>
      </c>
      <c r="E3" s="3">
        <v>7</v>
      </c>
      <c r="F3" s="4" t="s">
        <v>48</v>
      </c>
      <c r="G3" s="17">
        <f aca="true" t="shared" si="2" ref="G3:G12">H2+1</f>
        <v>4</v>
      </c>
      <c r="H3" s="17">
        <f aca="true" t="shared" si="3" ref="H3:H11">G3+E3-1</f>
        <v>10</v>
      </c>
    </row>
    <row r="4" spans="1:8" ht="12.75">
      <c r="A4" s="3">
        <v>3</v>
      </c>
      <c r="B4" s="4" t="s">
        <v>18</v>
      </c>
      <c r="C4" s="8" t="str">
        <f t="shared" si="0"/>
        <v>11 - 15</v>
      </c>
      <c r="D4" s="9" t="str">
        <f t="shared" si="1"/>
        <v>X(5)</v>
      </c>
      <c r="E4" s="3">
        <v>5</v>
      </c>
      <c r="F4" s="4" t="s">
        <v>49</v>
      </c>
      <c r="G4" s="17">
        <f t="shared" si="2"/>
        <v>11</v>
      </c>
      <c r="H4" s="17">
        <f t="shared" si="3"/>
        <v>15</v>
      </c>
    </row>
    <row r="5" spans="1:8" ht="127.5">
      <c r="A5" s="3">
        <v>4</v>
      </c>
      <c r="B5" s="4" t="s">
        <v>12</v>
      </c>
      <c r="C5" s="8" t="str">
        <f t="shared" si="0"/>
        <v>16 - 31</v>
      </c>
      <c r="D5" s="9" t="str">
        <f t="shared" si="1"/>
        <v>X(16)</v>
      </c>
      <c r="E5" s="3">
        <v>16</v>
      </c>
      <c r="F5" s="13" t="s">
        <v>124</v>
      </c>
      <c r="G5" s="17">
        <f t="shared" si="2"/>
        <v>16</v>
      </c>
      <c r="H5" s="17">
        <f t="shared" si="3"/>
        <v>31</v>
      </c>
    </row>
    <row r="6" spans="1:8" ht="12.75">
      <c r="A6" s="3">
        <v>5</v>
      </c>
      <c r="B6" s="2" t="s">
        <v>13</v>
      </c>
      <c r="C6" s="8" t="str">
        <f t="shared" si="0"/>
        <v>32 - 35</v>
      </c>
      <c r="D6" s="9" t="str">
        <f t="shared" si="1"/>
        <v>X(4)</v>
      </c>
      <c r="E6" s="12">
        <v>4</v>
      </c>
      <c r="F6" s="2" t="s">
        <v>22</v>
      </c>
      <c r="G6" s="17">
        <f t="shared" si="2"/>
        <v>32</v>
      </c>
      <c r="H6" s="17">
        <f t="shared" si="3"/>
        <v>35</v>
      </c>
    </row>
    <row r="7" spans="1:8" ht="25.5">
      <c r="A7" s="3">
        <v>6</v>
      </c>
      <c r="B7" s="4" t="s">
        <v>68</v>
      </c>
      <c r="C7" s="8" t="str">
        <f t="shared" si="0"/>
        <v>36 - 39</v>
      </c>
      <c r="D7" s="9" t="str">
        <f>"9("&amp;E7&amp;")"</f>
        <v>9(4)</v>
      </c>
      <c r="E7" s="3">
        <v>4</v>
      </c>
      <c r="F7" s="13" t="s">
        <v>158</v>
      </c>
      <c r="G7" s="17">
        <f t="shared" si="2"/>
        <v>36</v>
      </c>
      <c r="H7" s="17">
        <f t="shared" si="3"/>
        <v>39</v>
      </c>
    </row>
    <row r="8" spans="1:8" ht="25.5">
      <c r="A8" s="3">
        <v>7</v>
      </c>
      <c r="B8" s="4" t="s">
        <v>38</v>
      </c>
      <c r="C8" s="8" t="str">
        <f t="shared" si="0"/>
        <v>40 - 41</v>
      </c>
      <c r="D8" s="9" t="str">
        <f>"9("&amp;E8&amp;")"</f>
        <v>9(2)</v>
      </c>
      <c r="E8" s="3">
        <v>2</v>
      </c>
      <c r="F8" s="13" t="s">
        <v>159</v>
      </c>
      <c r="G8" s="17">
        <f t="shared" si="2"/>
        <v>40</v>
      </c>
      <c r="H8" s="17">
        <f t="shared" si="3"/>
        <v>41</v>
      </c>
    </row>
    <row r="9" spans="1:8" ht="12.75">
      <c r="A9" s="3">
        <v>8</v>
      </c>
      <c r="B9" s="4" t="s">
        <v>32</v>
      </c>
      <c r="C9" s="8" t="str">
        <f t="shared" si="0"/>
        <v>42 - 49</v>
      </c>
      <c r="D9" s="9" t="str">
        <f>"9("&amp;E9&amp;")"</f>
        <v>9(8)</v>
      </c>
      <c r="E9" s="3">
        <v>8</v>
      </c>
      <c r="F9" s="4" t="s">
        <v>34</v>
      </c>
      <c r="G9" s="17">
        <f t="shared" si="2"/>
        <v>42</v>
      </c>
      <c r="H9" s="17">
        <f t="shared" si="3"/>
        <v>49</v>
      </c>
    </row>
    <row r="10" spans="1:8" ht="12.75">
      <c r="A10" s="3">
        <v>9</v>
      </c>
      <c r="B10" s="4" t="s">
        <v>33</v>
      </c>
      <c r="C10" s="8" t="str">
        <f t="shared" si="0"/>
        <v>50 - 55</v>
      </c>
      <c r="D10" s="9" t="str">
        <f>"9("&amp;E10&amp;")"</f>
        <v>9(6)</v>
      </c>
      <c r="E10" s="3">
        <v>6</v>
      </c>
      <c r="F10" s="4" t="s">
        <v>35</v>
      </c>
      <c r="G10" s="17">
        <f t="shared" si="2"/>
        <v>50</v>
      </c>
      <c r="H10" s="17">
        <f t="shared" si="3"/>
        <v>55</v>
      </c>
    </row>
    <row r="11" spans="1:8" ht="25.5">
      <c r="A11" s="3">
        <v>10</v>
      </c>
      <c r="B11" s="4" t="s">
        <v>125</v>
      </c>
      <c r="C11" s="8" t="str">
        <f t="shared" si="0"/>
        <v>56 - 60</v>
      </c>
      <c r="D11" s="9" t="str">
        <f t="shared" si="1"/>
        <v>X(5)</v>
      </c>
      <c r="E11" s="3">
        <v>5</v>
      </c>
      <c r="F11" s="4" t="s">
        <v>189</v>
      </c>
      <c r="G11" s="17">
        <f t="shared" si="2"/>
        <v>56</v>
      </c>
      <c r="H11" s="17">
        <f t="shared" si="3"/>
        <v>60</v>
      </c>
    </row>
    <row r="12" spans="1:8" ht="12.75">
      <c r="A12" s="3">
        <v>11</v>
      </c>
      <c r="B12" s="2" t="s">
        <v>9</v>
      </c>
      <c r="C12" s="8" t="str">
        <f>G12&amp;" - "&amp;H12</f>
        <v>61 - 512</v>
      </c>
      <c r="D12" s="9" t="str">
        <f>"X("&amp;E12&amp;")"</f>
        <v>X(452)</v>
      </c>
      <c r="E12" s="9">
        <f>H12-G12+1</f>
        <v>452</v>
      </c>
      <c r="F12" s="4" t="s">
        <v>14</v>
      </c>
      <c r="G12" s="17">
        <f t="shared" si="2"/>
        <v>61</v>
      </c>
      <c r="H12" s="17">
        <v>512</v>
      </c>
    </row>
  </sheetData>
  <printOptions gridLines="1" horizontalCentered="1"/>
  <pageMargins left="0.25" right="0.25" top="0.5" bottom="0.75" header="0.75" footer="0.25"/>
  <pageSetup fitToHeight="1" fitToWidth="1" horizontalDpi="600" verticalDpi="600" orientation="landscape" r:id="rId1"/>
  <headerFooter alignWithMargins="0">
    <oddFooter>&amp;L&amp;"Times New Roman,Regular"&amp;8&amp;F
&amp;A&amp;C&amp;"Times New Roman,Regular"&amp;8Page &amp;P of &amp;N&amp;R&amp;"Times New Roman,Regular"&amp;8&amp;D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workbookViewId="0" topLeftCell="A1">
      <selection activeCell="F12" sqref="F12"/>
    </sheetView>
  </sheetViews>
  <sheetFormatPr defaultColWidth="9.140625" defaultRowHeight="12.75"/>
  <cols>
    <col min="1" max="1" width="6.28125" style="7" bestFit="1" customWidth="1"/>
    <col min="2" max="2" width="20.140625" style="7" bestFit="1" customWidth="1"/>
    <col min="3" max="3" width="10.00390625" style="7" bestFit="1" customWidth="1"/>
    <col min="4" max="4" width="9.00390625" style="7" bestFit="1" customWidth="1"/>
    <col min="5" max="5" width="8.421875" style="7" bestFit="1" customWidth="1"/>
    <col min="6" max="6" width="38.28125" style="7" bestFit="1" customWidth="1"/>
    <col min="7" max="8" width="8.421875" style="7" hidden="1" customWidth="1"/>
    <col min="9" max="244" width="8.421875" style="7" bestFit="1" customWidth="1"/>
    <col min="245" max="16384" width="8.421875" style="7" customWidth="1"/>
  </cols>
  <sheetData>
    <row r="1" spans="1:6" ht="25.5">
      <c r="A1" s="5" t="s">
        <v>4</v>
      </c>
      <c r="B1" s="10" t="s">
        <v>23</v>
      </c>
      <c r="C1" s="11" t="s">
        <v>5</v>
      </c>
      <c r="D1" s="11" t="s">
        <v>6</v>
      </c>
      <c r="E1" s="11" t="s">
        <v>7</v>
      </c>
      <c r="F1" s="10" t="s">
        <v>118</v>
      </c>
    </row>
    <row r="2" spans="1:8" ht="12.75">
      <c r="A2" s="3">
        <v>1</v>
      </c>
      <c r="B2" s="4" t="s">
        <v>11</v>
      </c>
      <c r="C2" s="8" t="str">
        <f aca="true" t="shared" si="0" ref="C2:C13">G2&amp;" - "&amp;H2</f>
        <v>1 - 3</v>
      </c>
      <c r="D2" s="9" t="str">
        <f aca="true" t="shared" si="1" ref="D2:D13">"X("&amp;E2&amp;")"</f>
        <v>X(3)</v>
      </c>
      <c r="E2" s="3">
        <v>3</v>
      </c>
      <c r="F2" s="13" t="s">
        <v>36</v>
      </c>
      <c r="G2" s="17">
        <v>1</v>
      </c>
      <c r="H2" s="17">
        <f>E2</f>
        <v>3</v>
      </c>
    </row>
    <row r="3" spans="1:8" ht="12.75">
      <c r="A3" s="3">
        <v>2</v>
      </c>
      <c r="B3" s="4" t="s">
        <v>15</v>
      </c>
      <c r="C3" s="8" t="str">
        <f t="shared" si="0"/>
        <v>4 - 10</v>
      </c>
      <c r="D3" s="9" t="str">
        <f>"9("&amp;E3&amp;")"</f>
        <v>9(7)</v>
      </c>
      <c r="E3" s="3">
        <v>7</v>
      </c>
      <c r="F3" s="4" t="s">
        <v>48</v>
      </c>
      <c r="G3" s="17">
        <f aca="true" t="shared" si="2" ref="G3:G13">H2+1</f>
        <v>4</v>
      </c>
      <c r="H3" s="17">
        <f aca="true" t="shared" si="3" ref="H3:H12">G3+E3-1</f>
        <v>10</v>
      </c>
    </row>
    <row r="4" spans="1:8" ht="12.75">
      <c r="A4" s="3">
        <v>3</v>
      </c>
      <c r="B4" s="4" t="s">
        <v>18</v>
      </c>
      <c r="C4" s="8" t="str">
        <f t="shared" si="0"/>
        <v>11 - 15</v>
      </c>
      <c r="D4" s="9" t="str">
        <f t="shared" si="1"/>
        <v>X(5)</v>
      </c>
      <c r="E4" s="3">
        <v>5</v>
      </c>
      <c r="F4" s="4" t="s">
        <v>49</v>
      </c>
      <c r="G4" s="17">
        <f t="shared" si="2"/>
        <v>11</v>
      </c>
      <c r="H4" s="17">
        <f t="shared" si="3"/>
        <v>15</v>
      </c>
    </row>
    <row r="5" spans="1:8" ht="12.75">
      <c r="A5" s="3">
        <v>4</v>
      </c>
      <c r="B5" s="13" t="s">
        <v>20</v>
      </c>
      <c r="C5" s="8" t="str">
        <f>G5&amp;" - "&amp;H5</f>
        <v>16 - 18</v>
      </c>
      <c r="D5" s="9" t="str">
        <f t="shared" si="1"/>
        <v>X(3)</v>
      </c>
      <c r="E5" s="3">
        <v>3</v>
      </c>
      <c r="F5" s="13" t="s">
        <v>50</v>
      </c>
      <c r="G5" s="17">
        <f t="shared" si="2"/>
        <v>16</v>
      </c>
      <c r="H5" s="17">
        <f t="shared" si="3"/>
        <v>18</v>
      </c>
    </row>
    <row r="6" spans="1:8" ht="140.25">
      <c r="A6" s="3">
        <v>5</v>
      </c>
      <c r="B6" s="4" t="s">
        <v>12</v>
      </c>
      <c r="C6" s="8" t="str">
        <f t="shared" si="0"/>
        <v>19 - 34</v>
      </c>
      <c r="D6" s="9" t="str">
        <f t="shared" si="1"/>
        <v>X(16)</v>
      </c>
      <c r="E6" s="3">
        <v>16</v>
      </c>
      <c r="F6" s="13" t="s">
        <v>124</v>
      </c>
      <c r="G6" s="17">
        <f t="shared" si="2"/>
        <v>19</v>
      </c>
      <c r="H6" s="17">
        <f t="shared" si="3"/>
        <v>34</v>
      </c>
    </row>
    <row r="7" spans="1:8" ht="12.75">
      <c r="A7" s="3">
        <v>6</v>
      </c>
      <c r="B7" s="2" t="s">
        <v>13</v>
      </c>
      <c r="C7" s="8" t="str">
        <f t="shared" si="0"/>
        <v>35 - 38</v>
      </c>
      <c r="D7" s="9" t="str">
        <f t="shared" si="1"/>
        <v>X(4)</v>
      </c>
      <c r="E7" s="12">
        <v>4</v>
      </c>
      <c r="F7" s="2" t="s">
        <v>22</v>
      </c>
      <c r="G7" s="17">
        <f t="shared" si="2"/>
        <v>35</v>
      </c>
      <c r="H7" s="17">
        <f t="shared" si="3"/>
        <v>38</v>
      </c>
    </row>
    <row r="8" spans="1:8" ht="25.5">
      <c r="A8" s="3">
        <v>7</v>
      </c>
      <c r="B8" s="4" t="s">
        <v>68</v>
      </c>
      <c r="C8" s="8" t="str">
        <f t="shared" si="0"/>
        <v>39 - 42</v>
      </c>
      <c r="D8" s="9" t="str">
        <f>"9("&amp;E8&amp;")"</f>
        <v>9(4)</v>
      </c>
      <c r="E8" s="3">
        <v>4</v>
      </c>
      <c r="F8" s="13" t="s">
        <v>158</v>
      </c>
      <c r="G8" s="17">
        <f t="shared" si="2"/>
        <v>39</v>
      </c>
      <c r="H8" s="17">
        <f t="shared" si="3"/>
        <v>42</v>
      </c>
    </row>
    <row r="9" spans="1:8" ht="25.5">
      <c r="A9" s="3">
        <v>8</v>
      </c>
      <c r="B9" s="4" t="s">
        <v>38</v>
      </c>
      <c r="C9" s="8" t="str">
        <f t="shared" si="0"/>
        <v>43 - 44</v>
      </c>
      <c r="D9" s="9" t="str">
        <f>"9("&amp;E9&amp;")"</f>
        <v>9(2)</v>
      </c>
      <c r="E9" s="3">
        <v>2</v>
      </c>
      <c r="F9" s="13" t="s">
        <v>159</v>
      </c>
      <c r="G9" s="17">
        <f t="shared" si="2"/>
        <v>43</v>
      </c>
      <c r="H9" s="17">
        <f t="shared" si="3"/>
        <v>44</v>
      </c>
    </row>
    <row r="10" spans="1:8" ht="12.75">
      <c r="A10" s="3">
        <v>9</v>
      </c>
      <c r="B10" s="4" t="s">
        <v>32</v>
      </c>
      <c r="C10" s="8" t="str">
        <f t="shared" si="0"/>
        <v>45 - 52</v>
      </c>
      <c r="D10" s="9" t="str">
        <f>"9("&amp;E10&amp;")"</f>
        <v>9(8)</v>
      </c>
      <c r="E10" s="3">
        <v>8</v>
      </c>
      <c r="F10" s="4" t="s">
        <v>34</v>
      </c>
      <c r="G10" s="17">
        <f t="shared" si="2"/>
        <v>45</v>
      </c>
      <c r="H10" s="17">
        <f t="shared" si="3"/>
        <v>52</v>
      </c>
    </row>
    <row r="11" spans="1:8" ht="12.75">
      <c r="A11" s="3">
        <v>10</v>
      </c>
      <c r="B11" s="4" t="s">
        <v>33</v>
      </c>
      <c r="C11" s="8" t="str">
        <f t="shared" si="0"/>
        <v>53 - 58</v>
      </c>
      <c r="D11" s="9" t="str">
        <f>"9("&amp;E11&amp;")"</f>
        <v>9(6)</v>
      </c>
      <c r="E11" s="3">
        <v>6</v>
      </c>
      <c r="F11" s="4" t="s">
        <v>35</v>
      </c>
      <c r="G11" s="17">
        <f t="shared" si="2"/>
        <v>53</v>
      </c>
      <c r="H11" s="17">
        <f t="shared" si="3"/>
        <v>58</v>
      </c>
    </row>
    <row r="12" spans="1:8" ht="25.5">
      <c r="A12" s="3">
        <v>11</v>
      </c>
      <c r="B12" s="4" t="s">
        <v>125</v>
      </c>
      <c r="C12" s="8" t="str">
        <f t="shared" si="0"/>
        <v>59 - 63</v>
      </c>
      <c r="D12" s="9" t="str">
        <f t="shared" si="1"/>
        <v>X(5)</v>
      </c>
      <c r="E12" s="3">
        <v>5</v>
      </c>
      <c r="F12" s="4" t="s">
        <v>188</v>
      </c>
      <c r="G12" s="17">
        <f t="shared" si="2"/>
        <v>59</v>
      </c>
      <c r="H12" s="17">
        <f t="shared" si="3"/>
        <v>63</v>
      </c>
    </row>
    <row r="13" spans="1:8" ht="12.75">
      <c r="A13" s="3">
        <v>12</v>
      </c>
      <c r="B13" s="2" t="s">
        <v>9</v>
      </c>
      <c r="C13" s="8" t="str">
        <f t="shared" si="0"/>
        <v>64 - 512</v>
      </c>
      <c r="D13" s="9" t="str">
        <f t="shared" si="1"/>
        <v>X(449)</v>
      </c>
      <c r="E13" s="9">
        <f>H13-G13+1</f>
        <v>449</v>
      </c>
      <c r="F13" s="4" t="s">
        <v>14</v>
      </c>
      <c r="G13" s="17">
        <f t="shared" si="2"/>
        <v>64</v>
      </c>
      <c r="H13" s="17">
        <v>512</v>
      </c>
    </row>
  </sheetData>
  <printOptions gridLines="1" horizontalCentered="1"/>
  <pageMargins left="0.25" right="0.25" top="0.5" bottom="0.75" header="0.75" footer="0.25"/>
  <pageSetup fitToHeight="1" fitToWidth="1" horizontalDpi="600" verticalDpi="600" orientation="landscape" r:id="rId1"/>
  <headerFooter alignWithMargins="0">
    <oddFooter>&amp;L&amp;"Times New Roman,Regular"&amp;8&amp;F
&amp;A&amp;C&amp;"Times New Roman,Regular"&amp;8Page &amp;P of &amp;N&amp;R&amp;"Times New Roman,Regular"&amp;8&amp;D
&amp;T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5"/>
  <sheetViews>
    <sheetView workbookViewId="0" topLeftCell="B28">
      <selection activeCell="F31" sqref="F31"/>
    </sheetView>
  </sheetViews>
  <sheetFormatPr defaultColWidth="9.140625" defaultRowHeight="12.75"/>
  <cols>
    <col min="1" max="1" width="6.28125" style="7" bestFit="1" customWidth="1"/>
    <col min="2" max="2" width="49.140625" style="7" bestFit="1" customWidth="1"/>
    <col min="3" max="3" width="10.00390625" style="7" bestFit="1" customWidth="1"/>
    <col min="4" max="4" width="9.7109375" style="7" bestFit="1" customWidth="1"/>
    <col min="5" max="5" width="8.421875" style="7" bestFit="1" customWidth="1"/>
    <col min="6" max="6" width="30.00390625" style="7" bestFit="1" customWidth="1"/>
    <col min="7" max="8" width="8.421875" style="7" hidden="1" customWidth="1"/>
    <col min="9" max="160" width="8.421875" style="7" bestFit="1" customWidth="1"/>
    <col min="161" max="16384" width="8.421875" style="7" customWidth="1"/>
  </cols>
  <sheetData>
    <row r="1" spans="1:6" ht="25.5">
      <c r="A1" s="5" t="s">
        <v>4</v>
      </c>
      <c r="B1" s="10" t="s">
        <v>23</v>
      </c>
      <c r="C1" s="11" t="s">
        <v>5</v>
      </c>
      <c r="D1" s="11" t="s">
        <v>6</v>
      </c>
      <c r="E1" s="11" t="s">
        <v>7</v>
      </c>
      <c r="F1" s="10" t="s">
        <v>118</v>
      </c>
    </row>
    <row r="2" spans="1:8" ht="12.75">
      <c r="A2" s="1">
        <v>1</v>
      </c>
      <c r="B2" s="2" t="s">
        <v>11</v>
      </c>
      <c r="C2" s="8" t="str">
        <f aca="true" t="shared" si="0" ref="C2:C33">G2&amp;" - "&amp;H2</f>
        <v>1 - 3</v>
      </c>
      <c r="D2" s="9" t="str">
        <f aca="true" t="shared" si="1" ref="D2:D7">"X("&amp;E2&amp;")"</f>
        <v>X(3)</v>
      </c>
      <c r="E2" s="12">
        <v>3</v>
      </c>
      <c r="F2" s="2" t="s">
        <v>3</v>
      </c>
      <c r="G2" s="17">
        <v>1</v>
      </c>
      <c r="H2" s="17">
        <f>E2</f>
        <v>3</v>
      </c>
    </row>
    <row r="3" spans="1:8" ht="12.75">
      <c r="A3" s="1">
        <v>2</v>
      </c>
      <c r="B3" s="2" t="s">
        <v>15</v>
      </c>
      <c r="C3" s="8" t="str">
        <f t="shared" si="0"/>
        <v>4 - 10</v>
      </c>
      <c r="D3" s="9" t="str">
        <f>"9("&amp;E3&amp;")"</f>
        <v>9(7)</v>
      </c>
      <c r="E3" s="12">
        <v>7</v>
      </c>
      <c r="F3" s="2" t="s">
        <v>17</v>
      </c>
      <c r="G3" s="17">
        <f aca="true" t="shared" si="2" ref="G3:G30">H2+1</f>
        <v>4</v>
      </c>
      <c r="H3" s="17">
        <f>G3+E3-1</f>
        <v>10</v>
      </c>
    </row>
    <row r="4" spans="1:8" ht="38.25">
      <c r="A4" s="1">
        <v>3</v>
      </c>
      <c r="B4" s="15" t="s">
        <v>126</v>
      </c>
      <c r="C4" s="8" t="str">
        <f t="shared" si="0"/>
        <v>11 - 11</v>
      </c>
      <c r="D4" s="9" t="str">
        <f t="shared" si="1"/>
        <v>X(1)</v>
      </c>
      <c r="E4" s="12">
        <v>1</v>
      </c>
      <c r="F4" s="2" t="s">
        <v>181</v>
      </c>
      <c r="G4" s="17">
        <f t="shared" si="2"/>
        <v>11</v>
      </c>
      <c r="H4" s="17">
        <f aca="true" t="shared" si="3" ref="H4:H30">G4+E4-1</f>
        <v>11</v>
      </c>
    </row>
    <row r="5" spans="1:8" ht="38.25">
      <c r="A5" s="1">
        <v>4</v>
      </c>
      <c r="B5" s="15" t="s">
        <v>155</v>
      </c>
      <c r="C5" s="8" t="str">
        <f t="shared" si="0"/>
        <v>12 - 31</v>
      </c>
      <c r="D5" s="9" t="str">
        <f t="shared" si="1"/>
        <v>X(20)</v>
      </c>
      <c r="E5" s="12">
        <v>20</v>
      </c>
      <c r="F5" s="2" t="s">
        <v>51</v>
      </c>
      <c r="G5" s="17">
        <f t="shared" si="2"/>
        <v>12</v>
      </c>
      <c r="H5" s="17">
        <f t="shared" si="3"/>
        <v>31</v>
      </c>
    </row>
    <row r="6" spans="1:8" ht="38.25">
      <c r="A6" s="1">
        <v>5</v>
      </c>
      <c r="B6" s="15" t="s">
        <v>160</v>
      </c>
      <c r="C6" s="8" t="str">
        <f t="shared" si="0"/>
        <v>32 - 51</v>
      </c>
      <c r="D6" s="9" t="str">
        <f t="shared" si="1"/>
        <v>X(20)</v>
      </c>
      <c r="E6" s="12">
        <v>20</v>
      </c>
      <c r="F6" s="2" t="s">
        <v>161</v>
      </c>
      <c r="G6" s="17">
        <f t="shared" si="2"/>
        <v>32</v>
      </c>
      <c r="H6" s="17">
        <f t="shared" si="3"/>
        <v>51</v>
      </c>
    </row>
    <row r="7" spans="1:8" ht="38.25">
      <c r="A7" s="1">
        <v>6</v>
      </c>
      <c r="B7" s="15" t="s">
        <v>162</v>
      </c>
      <c r="C7" s="8" t="str">
        <f t="shared" si="0"/>
        <v>52 - 71</v>
      </c>
      <c r="D7" s="9" t="str">
        <f t="shared" si="1"/>
        <v>X(20)</v>
      </c>
      <c r="E7" s="12">
        <v>20</v>
      </c>
      <c r="F7" s="2" t="s">
        <v>53</v>
      </c>
      <c r="G7" s="17">
        <f t="shared" si="2"/>
        <v>52</v>
      </c>
      <c r="H7" s="17">
        <f t="shared" si="3"/>
        <v>71</v>
      </c>
    </row>
    <row r="8" spans="1:8" ht="38.25">
      <c r="A8" s="1">
        <v>7</v>
      </c>
      <c r="B8" s="15" t="s">
        <v>156</v>
      </c>
      <c r="C8" s="8" t="str">
        <f t="shared" si="0"/>
        <v>72 - 79</v>
      </c>
      <c r="D8" s="9" t="str">
        <f>"X("&amp;E8&amp;")"</f>
        <v>X(8)</v>
      </c>
      <c r="E8" s="12">
        <v>8</v>
      </c>
      <c r="F8" s="2" t="s">
        <v>52</v>
      </c>
      <c r="G8" s="17">
        <f t="shared" si="2"/>
        <v>72</v>
      </c>
      <c r="H8" s="17">
        <f t="shared" si="3"/>
        <v>79</v>
      </c>
    </row>
    <row r="9" spans="1:8" ht="63.75">
      <c r="A9" s="1">
        <v>8</v>
      </c>
      <c r="B9" s="15" t="s">
        <v>128</v>
      </c>
      <c r="C9" s="8" t="str">
        <f t="shared" si="0"/>
        <v>80 - 90</v>
      </c>
      <c r="D9" s="9" t="str">
        <f>"9("&amp;E9&amp;")"</f>
        <v>9(11)</v>
      </c>
      <c r="E9" s="12">
        <v>11</v>
      </c>
      <c r="F9" s="2" t="s">
        <v>173</v>
      </c>
      <c r="G9" s="17">
        <f t="shared" si="2"/>
        <v>80</v>
      </c>
      <c r="H9" s="17">
        <f t="shared" si="3"/>
        <v>90</v>
      </c>
    </row>
    <row r="10" spans="1:8" ht="25.5">
      <c r="A10" s="1">
        <v>9</v>
      </c>
      <c r="B10" s="15" t="s">
        <v>129</v>
      </c>
      <c r="C10" s="8" t="str">
        <f t="shared" si="0"/>
        <v>91 - 104</v>
      </c>
      <c r="D10" s="9" t="str">
        <f>"S9("&amp;E10-2&amp;")V99"</f>
        <v>S9(12)V99</v>
      </c>
      <c r="E10" s="12">
        <v>14</v>
      </c>
      <c r="F10" s="2" t="s">
        <v>195</v>
      </c>
      <c r="G10" s="17">
        <f t="shared" si="2"/>
        <v>91</v>
      </c>
      <c r="H10" s="17">
        <f t="shared" si="3"/>
        <v>104</v>
      </c>
    </row>
    <row r="11" spans="1:8" ht="38.25">
      <c r="A11" s="1">
        <v>10</v>
      </c>
      <c r="B11" s="15" t="s">
        <v>130</v>
      </c>
      <c r="C11" s="8" t="str">
        <f t="shared" si="0"/>
        <v>105 - 118</v>
      </c>
      <c r="D11" s="9" t="str">
        <f>"S9("&amp;E11-2&amp;")V99"</f>
        <v>S9(12)V99</v>
      </c>
      <c r="E11" s="12">
        <v>14</v>
      </c>
      <c r="F11" s="2" t="s">
        <v>196</v>
      </c>
      <c r="G11" s="17">
        <f t="shared" si="2"/>
        <v>105</v>
      </c>
      <c r="H11" s="17">
        <f t="shared" si="3"/>
        <v>118</v>
      </c>
    </row>
    <row r="12" spans="1:8" ht="25.5">
      <c r="A12" s="1">
        <v>11</v>
      </c>
      <c r="B12" s="15" t="s">
        <v>131</v>
      </c>
      <c r="C12" s="8" t="str">
        <f t="shared" si="0"/>
        <v>119 - 132</v>
      </c>
      <c r="D12" s="9" t="str">
        <f aca="true" t="shared" si="4" ref="D12:D22">"S9("&amp;E12-2&amp;")V99"</f>
        <v>S9(12)V99</v>
      </c>
      <c r="E12" s="12">
        <v>14</v>
      </c>
      <c r="F12" s="2" t="s">
        <v>197</v>
      </c>
      <c r="G12" s="17">
        <f t="shared" si="2"/>
        <v>119</v>
      </c>
      <c r="H12" s="17">
        <f t="shared" si="3"/>
        <v>132</v>
      </c>
    </row>
    <row r="13" spans="1:8" ht="51">
      <c r="A13" s="1">
        <v>12</v>
      </c>
      <c r="B13" s="15" t="s">
        <v>148</v>
      </c>
      <c r="C13" s="8" t="str">
        <f t="shared" si="0"/>
        <v>133 - 146</v>
      </c>
      <c r="D13" s="9" t="str">
        <f t="shared" si="4"/>
        <v>S9(12)V99</v>
      </c>
      <c r="E13" s="12">
        <v>14</v>
      </c>
      <c r="F13" s="2" t="s">
        <v>203</v>
      </c>
      <c r="G13" s="17">
        <f t="shared" si="2"/>
        <v>133</v>
      </c>
      <c r="H13" s="17">
        <f t="shared" si="3"/>
        <v>146</v>
      </c>
    </row>
    <row r="14" spans="1:8" ht="51">
      <c r="A14" s="1">
        <v>13</v>
      </c>
      <c r="B14" s="15" t="s">
        <v>149</v>
      </c>
      <c r="C14" s="8" t="str">
        <f t="shared" si="0"/>
        <v>147 - 160</v>
      </c>
      <c r="D14" s="9" t="str">
        <f t="shared" si="4"/>
        <v>S9(12)V99</v>
      </c>
      <c r="E14" s="12">
        <v>14</v>
      </c>
      <c r="F14" s="2" t="s">
        <v>191</v>
      </c>
      <c r="G14" s="17">
        <f t="shared" si="2"/>
        <v>147</v>
      </c>
      <c r="H14" s="17">
        <f t="shared" si="3"/>
        <v>160</v>
      </c>
    </row>
    <row r="15" spans="1:8" ht="93" customHeight="1">
      <c r="A15" s="1">
        <v>14</v>
      </c>
      <c r="B15" s="15" t="s">
        <v>147</v>
      </c>
      <c r="C15" s="8" t="str">
        <f t="shared" si="0"/>
        <v>161 - 174</v>
      </c>
      <c r="D15" s="9" t="str">
        <f t="shared" si="4"/>
        <v>S9(12)V99</v>
      </c>
      <c r="E15" s="12">
        <v>14</v>
      </c>
      <c r="F15" s="2" t="s">
        <v>198</v>
      </c>
      <c r="G15" s="17">
        <f t="shared" si="2"/>
        <v>161</v>
      </c>
      <c r="H15" s="17">
        <f t="shared" si="3"/>
        <v>174</v>
      </c>
    </row>
    <row r="16" spans="1:8" ht="51">
      <c r="A16" s="1">
        <v>15</v>
      </c>
      <c r="B16" s="15" t="s">
        <v>132</v>
      </c>
      <c r="C16" s="8" t="str">
        <f t="shared" si="0"/>
        <v>175 - 188</v>
      </c>
      <c r="D16" s="9" t="str">
        <f t="shared" si="4"/>
        <v>S9(12)V99</v>
      </c>
      <c r="E16" s="12">
        <v>14</v>
      </c>
      <c r="F16" s="2" t="s">
        <v>199</v>
      </c>
      <c r="G16" s="17">
        <f t="shared" si="2"/>
        <v>175</v>
      </c>
      <c r="H16" s="17">
        <f t="shared" si="3"/>
        <v>188</v>
      </c>
    </row>
    <row r="17" spans="1:8" ht="63.75">
      <c r="A17" s="1">
        <v>16</v>
      </c>
      <c r="B17" s="15" t="s">
        <v>133</v>
      </c>
      <c r="C17" s="8" t="str">
        <f t="shared" si="0"/>
        <v>189 - 202</v>
      </c>
      <c r="D17" s="9" t="str">
        <f t="shared" si="4"/>
        <v>S9(12)V99</v>
      </c>
      <c r="E17" s="12">
        <v>14</v>
      </c>
      <c r="F17" s="2" t="s">
        <v>200</v>
      </c>
      <c r="G17" s="17">
        <f t="shared" si="2"/>
        <v>189</v>
      </c>
      <c r="H17" s="17">
        <f t="shared" si="3"/>
        <v>202</v>
      </c>
    </row>
    <row r="18" spans="1:8" ht="55.5" customHeight="1">
      <c r="A18" s="1">
        <v>17</v>
      </c>
      <c r="B18" s="15" t="s">
        <v>134</v>
      </c>
      <c r="C18" s="8" t="str">
        <f t="shared" si="0"/>
        <v>203 - 216</v>
      </c>
      <c r="D18" s="9" t="str">
        <f t="shared" si="4"/>
        <v>S9(12)V99</v>
      </c>
      <c r="E18" s="12">
        <v>14</v>
      </c>
      <c r="F18" s="2" t="s">
        <v>192</v>
      </c>
      <c r="G18" s="17">
        <f t="shared" si="2"/>
        <v>203</v>
      </c>
      <c r="H18" s="17">
        <f t="shared" si="3"/>
        <v>216</v>
      </c>
    </row>
    <row r="19" spans="1:8" ht="63.75">
      <c r="A19" s="1">
        <v>18</v>
      </c>
      <c r="B19" s="15" t="s">
        <v>157</v>
      </c>
      <c r="C19" s="8" t="str">
        <f t="shared" si="0"/>
        <v>217 - 230</v>
      </c>
      <c r="D19" s="9" t="str">
        <f t="shared" si="4"/>
        <v>S9(12)V99</v>
      </c>
      <c r="E19" s="12">
        <v>14</v>
      </c>
      <c r="F19" s="2" t="s">
        <v>184</v>
      </c>
      <c r="G19" s="17">
        <f t="shared" si="2"/>
        <v>217</v>
      </c>
      <c r="H19" s="17">
        <f t="shared" si="3"/>
        <v>230</v>
      </c>
    </row>
    <row r="20" spans="1:8" ht="63.75">
      <c r="A20" s="1">
        <v>19</v>
      </c>
      <c r="B20" s="15" t="s">
        <v>135</v>
      </c>
      <c r="C20" s="8" t="str">
        <f t="shared" si="0"/>
        <v>231 - 244</v>
      </c>
      <c r="D20" s="9" t="str">
        <f t="shared" si="4"/>
        <v>S9(12)V99</v>
      </c>
      <c r="E20" s="12">
        <v>14</v>
      </c>
      <c r="F20" s="2" t="s">
        <v>201</v>
      </c>
      <c r="G20" s="17">
        <f t="shared" si="2"/>
        <v>231</v>
      </c>
      <c r="H20" s="17">
        <f t="shared" si="3"/>
        <v>244</v>
      </c>
    </row>
    <row r="21" spans="1:8" ht="89.25">
      <c r="A21" s="1">
        <v>20</v>
      </c>
      <c r="B21" s="15" t="s">
        <v>136</v>
      </c>
      <c r="C21" s="8" t="str">
        <f t="shared" si="0"/>
        <v>245 - 258</v>
      </c>
      <c r="D21" s="9" t="str">
        <f t="shared" si="4"/>
        <v>S9(12)V99</v>
      </c>
      <c r="E21" s="12">
        <v>14</v>
      </c>
      <c r="F21" s="2" t="s">
        <v>193</v>
      </c>
      <c r="G21" s="17">
        <f t="shared" si="2"/>
        <v>245</v>
      </c>
      <c r="H21" s="17">
        <f t="shared" si="3"/>
        <v>258</v>
      </c>
    </row>
    <row r="22" spans="1:8" ht="51">
      <c r="A22" s="1">
        <v>21</v>
      </c>
      <c r="B22" s="15" t="s">
        <v>137</v>
      </c>
      <c r="C22" s="8" t="str">
        <f t="shared" si="0"/>
        <v>259 - 272</v>
      </c>
      <c r="D22" s="9" t="str">
        <f t="shared" si="4"/>
        <v>S9(12)V99</v>
      </c>
      <c r="E22" s="12">
        <v>14</v>
      </c>
      <c r="F22" s="2" t="s">
        <v>194</v>
      </c>
      <c r="G22" s="17">
        <f t="shared" si="2"/>
        <v>259</v>
      </c>
      <c r="H22" s="17">
        <f t="shared" si="3"/>
        <v>272</v>
      </c>
    </row>
    <row r="23" spans="1:8" ht="12.75">
      <c r="A23" s="1">
        <v>22</v>
      </c>
      <c r="B23" s="15" t="s">
        <v>138</v>
      </c>
      <c r="C23" s="8" t="str">
        <f t="shared" si="0"/>
        <v>273 - 284</v>
      </c>
      <c r="D23" s="9" t="str">
        <f aca="true" t="shared" si="5" ref="D23:D29">"9("&amp;E23&amp;")"</f>
        <v>9(12)</v>
      </c>
      <c r="E23" s="12">
        <v>12</v>
      </c>
      <c r="F23" s="2" t="s">
        <v>55</v>
      </c>
      <c r="G23" s="17">
        <f t="shared" si="2"/>
        <v>273</v>
      </c>
      <c r="H23" s="17">
        <f t="shared" si="3"/>
        <v>284</v>
      </c>
    </row>
    <row r="24" spans="1:8" ht="12.75">
      <c r="A24" s="1">
        <v>23</v>
      </c>
      <c r="B24" s="15" t="s">
        <v>139</v>
      </c>
      <c r="C24" s="8" t="str">
        <f t="shared" si="0"/>
        <v>285 - 296</v>
      </c>
      <c r="D24" s="9" t="str">
        <f t="shared" si="5"/>
        <v>9(12)</v>
      </c>
      <c r="E24" s="12">
        <v>12</v>
      </c>
      <c r="F24" s="2" t="s">
        <v>56</v>
      </c>
      <c r="G24" s="17">
        <f t="shared" si="2"/>
        <v>285</v>
      </c>
      <c r="H24" s="17">
        <f t="shared" si="3"/>
        <v>296</v>
      </c>
    </row>
    <row r="25" spans="1:8" ht="12.75">
      <c r="A25" s="1">
        <v>24</v>
      </c>
      <c r="B25" s="15" t="s">
        <v>140</v>
      </c>
      <c r="C25" s="8" t="str">
        <f t="shared" si="0"/>
        <v>297 - 308</v>
      </c>
      <c r="D25" s="9" t="str">
        <f t="shared" si="5"/>
        <v>9(12)</v>
      </c>
      <c r="E25" s="12">
        <v>12</v>
      </c>
      <c r="F25" s="2" t="s">
        <v>57</v>
      </c>
      <c r="G25" s="17">
        <f t="shared" si="2"/>
        <v>297</v>
      </c>
      <c r="H25" s="17">
        <f t="shared" si="3"/>
        <v>308</v>
      </c>
    </row>
    <row r="26" spans="1:8" ht="25.5">
      <c r="A26" s="1">
        <v>25</v>
      </c>
      <c r="B26" s="15" t="s">
        <v>150</v>
      </c>
      <c r="C26" s="8" t="str">
        <f t="shared" si="0"/>
        <v>309 - 320</v>
      </c>
      <c r="D26" s="9" t="str">
        <f t="shared" si="5"/>
        <v>9(12)</v>
      </c>
      <c r="E26" s="12">
        <v>12</v>
      </c>
      <c r="F26" s="2" t="s">
        <v>65</v>
      </c>
      <c r="G26" s="17">
        <f t="shared" si="2"/>
        <v>309</v>
      </c>
      <c r="H26" s="17">
        <f t="shared" si="3"/>
        <v>320</v>
      </c>
    </row>
    <row r="27" spans="1:8" ht="25.5">
      <c r="A27" s="1">
        <v>26</v>
      </c>
      <c r="B27" s="15" t="s">
        <v>151</v>
      </c>
      <c r="C27" s="8" t="str">
        <f t="shared" si="0"/>
        <v>321 - 332</v>
      </c>
      <c r="D27" s="9" t="str">
        <f t="shared" si="5"/>
        <v>9(12)</v>
      </c>
      <c r="E27" s="12">
        <v>12</v>
      </c>
      <c r="F27" s="2" t="s">
        <v>66</v>
      </c>
      <c r="G27" s="17">
        <f t="shared" si="2"/>
        <v>321</v>
      </c>
      <c r="H27" s="17">
        <f t="shared" si="3"/>
        <v>332</v>
      </c>
    </row>
    <row r="28" spans="1:8" ht="41.25" customHeight="1">
      <c r="A28" s="1">
        <v>27</v>
      </c>
      <c r="B28" s="15" t="s">
        <v>152</v>
      </c>
      <c r="C28" s="8" t="str">
        <f t="shared" si="0"/>
        <v>333 - 344</v>
      </c>
      <c r="D28" s="9" t="str">
        <f t="shared" si="5"/>
        <v>9(12)</v>
      </c>
      <c r="E28" s="12">
        <v>12</v>
      </c>
      <c r="F28" s="2" t="s">
        <v>183</v>
      </c>
      <c r="G28" s="17">
        <f t="shared" si="2"/>
        <v>333</v>
      </c>
      <c r="H28" s="17">
        <f t="shared" si="3"/>
        <v>344</v>
      </c>
    </row>
    <row r="29" spans="1:8" ht="25.5">
      <c r="A29" s="1">
        <v>28</v>
      </c>
      <c r="B29" s="15" t="s">
        <v>153</v>
      </c>
      <c r="C29" s="8" t="str">
        <f t="shared" si="0"/>
        <v>345 - 356</v>
      </c>
      <c r="D29" s="9" t="str">
        <f t="shared" si="5"/>
        <v>9(12)</v>
      </c>
      <c r="E29" s="12">
        <v>12</v>
      </c>
      <c r="F29" s="2" t="s">
        <v>182</v>
      </c>
      <c r="G29" s="17">
        <f t="shared" si="2"/>
        <v>345</v>
      </c>
      <c r="H29" s="17">
        <f t="shared" si="3"/>
        <v>356</v>
      </c>
    </row>
    <row r="30" spans="1:8" ht="38.25">
      <c r="A30" s="1">
        <v>29</v>
      </c>
      <c r="B30" s="15" t="s">
        <v>154</v>
      </c>
      <c r="C30" s="8" t="str">
        <f t="shared" si="0"/>
        <v>357 - 368</v>
      </c>
      <c r="D30" s="9" t="str">
        <f>"9("&amp;E30&amp;")"</f>
        <v>9(12)</v>
      </c>
      <c r="E30" s="12">
        <v>12</v>
      </c>
      <c r="F30" s="2" t="s">
        <v>187</v>
      </c>
      <c r="G30" s="17">
        <f t="shared" si="2"/>
        <v>357</v>
      </c>
      <c r="H30" s="17">
        <f t="shared" si="3"/>
        <v>368</v>
      </c>
    </row>
    <row r="31" spans="1:8" s="30" customFormat="1" ht="140.25">
      <c r="A31" s="25">
        <v>30</v>
      </c>
      <c r="B31" s="26" t="s">
        <v>202</v>
      </c>
      <c r="C31" s="27" t="str">
        <f t="shared" si="0"/>
        <v>369 - 382</v>
      </c>
      <c r="D31" s="28" t="str">
        <f>"S9("&amp;E31-2&amp;")V99"</f>
        <v>S9(12)V99</v>
      </c>
      <c r="E31" s="28">
        <v>14</v>
      </c>
      <c r="F31" s="32" t="s">
        <v>205</v>
      </c>
      <c r="G31" s="29">
        <f>H30+1</f>
        <v>369</v>
      </c>
      <c r="H31" s="29">
        <f>G31+E31-1</f>
        <v>382</v>
      </c>
    </row>
    <row r="32" spans="1:8" s="34" customFormat="1" ht="65.25" customHeight="1">
      <c r="A32" s="1">
        <v>31</v>
      </c>
      <c r="B32" s="15" t="s">
        <v>180</v>
      </c>
      <c r="C32" s="14" t="str">
        <f t="shared" si="0"/>
        <v>383 - 396</v>
      </c>
      <c r="D32" s="12" t="str">
        <f>"S9("&amp;E32-2&amp;")V99"</f>
        <v>S9(12)V99</v>
      </c>
      <c r="E32" s="12">
        <v>14</v>
      </c>
      <c r="F32" s="2" t="s">
        <v>204</v>
      </c>
      <c r="G32" s="33">
        <f>H31+1</f>
        <v>383</v>
      </c>
      <c r="H32" s="33">
        <f>G32+E32-1</f>
        <v>396</v>
      </c>
    </row>
    <row r="33" spans="1:8" ht="12.75">
      <c r="A33" s="1">
        <v>32</v>
      </c>
      <c r="B33" s="2" t="s">
        <v>9</v>
      </c>
      <c r="C33" s="8" t="str">
        <f t="shared" si="0"/>
        <v>397 - 512</v>
      </c>
      <c r="D33" s="9" t="str">
        <f>"X("&amp;E33&amp;")"</f>
        <v>X(116)</v>
      </c>
      <c r="E33" s="9">
        <f>H33-G33+1</f>
        <v>116</v>
      </c>
      <c r="F33" s="4" t="s">
        <v>14</v>
      </c>
      <c r="G33" s="17">
        <f>H32+1</f>
        <v>397</v>
      </c>
      <c r="H33" s="17">
        <v>512</v>
      </c>
    </row>
    <row r="34" spans="4:5" ht="12.75">
      <c r="D34" s="16"/>
      <c r="E34" s="18"/>
    </row>
    <row r="35" ht="12.75">
      <c r="B35" s="24"/>
    </row>
  </sheetData>
  <printOptions gridLines="1" horizontalCentered="1"/>
  <pageMargins left="0.25" right="0.25" top="0.5" bottom="0.75" header="0.75" footer="0.25"/>
  <pageSetup fitToHeight="18" fitToWidth="1" horizontalDpi="600" verticalDpi="600" orientation="landscape" r:id="rId1"/>
  <headerFooter alignWithMargins="0">
    <oddFooter>&amp;L&amp;"Times New Roman,Regular"&amp;8&amp;F
&amp;A&amp;C&amp;"Times New Roman,Regular"&amp;8Page &amp;P of &amp;N&amp;R&amp;"Times New Roman,Regular"&amp;8&amp;D
&amp;T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34"/>
  <sheetViews>
    <sheetView workbookViewId="0" topLeftCell="C28">
      <selection activeCell="F32" sqref="F32"/>
    </sheetView>
  </sheetViews>
  <sheetFormatPr defaultColWidth="9.140625" defaultRowHeight="12.75"/>
  <cols>
    <col min="1" max="1" width="6.28125" style="7" bestFit="1" customWidth="1"/>
    <col min="2" max="2" width="49.140625" style="7" bestFit="1" customWidth="1"/>
    <col min="3" max="3" width="10.00390625" style="20" bestFit="1" customWidth="1"/>
    <col min="4" max="4" width="10.7109375" style="7" customWidth="1"/>
    <col min="5" max="5" width="8.421875" style="7" bestFit="1" customWidth="1"/>
    <col min="6" max="6" width="33.8515625" style="7" bestFit="1" customWidth="1"/>
    <col min="7" max="8" width="8.421875" style="7" hidden="1" customWidth="1"/>
    <col min="9" max="240" width="8.421875" style="7" bestFit="1" customWidth="1"/>
    <col min="241" max="16384" width="8.421875" style="7" customWidth="1"/>
  </cols>
  <sheetData>
    <row r="1" spans="1:6" ht="25.5">
      <c r="A1" s="5" t="s">
        <v>4</v>
      </c>
      <c r="B1" s="10" t="s">
        <v>23</v>
      </c>
      <c r="C1" s="5" t="s">
        <v>5</v>
      </c>
      <c r="D1" s="11" t="s">
        <v>6</v>
      </c>
      <c r="E1" s="11" t="s">
        <v>7</v>
      </c>
      <c r="F1" s="10" t="s">
        <v>118</v>
      </c>
    </row>
    <row r="2" spans="1:8" ht="12.75">
      <c r="A2" s="1">
        <v>1</v>
      </c>
      <c r="B2" s="2" t="s">
        <v>11</v>
      </c>
      <c r="C2" s="14" t="s">
        <v>69</v>
      </c>
      <c r="D2" s="12" t="s">
        <v>8</v>
      </c>
      <c r="E2" s="12">
        <v>3</v>
      </c>
      <c r="F2" s="2" t="s">
        <v>37</v>
      </c>
      <c r="G2" s="17">
        <f>H1+1</f>
        <v>1</v>
      </c>
      <c r="H2" s="17">
        <f>G2+E2-1</f>
        <v>3</v>
      </c>
    </row>
    <row r="3" spans="1:8" ht="12.75">
      <c r="A3" s="1">
        <v>2</v>
      </c>
      <c r="B3" s="2" t="s">
        <v>15</v>
      </c>
      <c r="C3" s="14" t="s">
        <v>70</v>
      </c>
      <c r="D3" s="12" t="s">
        <v>16</v>
      </c>
      <c r="E3" s="12">
        <v>7</v>
      </c>
      <c r="F3" s="2" t="s">
        <v>48</v>
      </c>
      <c r="G3" s="17">
        <f aca="true" t="shared" si="0" ref="G3:G34">H2+1</f>
        <v>4</v>
      </c>
      <c r="H3" s="17">
        <f aca="true" t="shared" si="1" ref="H3:H33">G3+E3-1</f>
        <v>10</v>
      </c>
    </row>
    <row r="4" spans="1:8" ht="12.75">
      <c r="A4" s="1">
        <v>3</v>
      </c>
      <c r="B4" s="2" t="s">
        <v>18</v>
      </c>
      <c r="C4" s="14" t="s">
        <v>71</v>
      </c>
      <c r="D4" s="12" t="s">
        <v>19</v>
      </c>
      <c r="E4" s="12">
        <v>5</v>
      </c>
      <c r="F4" s="2" t="s">
        <v>54</v>
      </c>
      <c r="G4" s="17">
        <f t="shared" si="0"/>
        <v>11</v>
      </c>
      <c r="H4" s="17">
        <f t="shared" si="1"/>
        <v>15</v>
      </c>
    </row>
    <row r="5" spans="1:8" ht="12.75">
      <c r="A5" s="1">
        <v>4</v>
      </c>
      <c r="B5" s="2" t="s">
        <v>20</v>
      </c>
      <c r="C5" s="14" t="s">
        <v>72</v>
      </c>
      <c r="D5" s="12" t="s">
        <v>8</v>
      </c>
      <c r="E5" s="12">
        <v>3</v>
      </c>
      <c r="F5" s="2" t="s">
        <v>54</v>
      </c>
      <c r="G5" s="17">
        <f t="shared" si="0"/>
        <v>16</v>
      </c>
      <c r="H5" s="17">
        <f t="shared" si="1"/>
        <v>18</v>
      </c>
    </row>
    <row r="6" spans="1:8" ht="38.25">
      <c r="A6" s="1">
        <v>5</v>
      </c>
      <c r="B6" s="2" t="s">
        <v>126</v>
      </c>
      <c r="C6" s="14" t="s">
        <v>73</v>
      </c>
      <c r="D6" s="12" t="s">
        <v>10</v>
      </c>
      <c r="E6" s="12">
        <v>1</v>
      </c>
      <c r="F6" s="2" t="s">
        <v>181</v>
      </c>
      <c r="G6" s="17">
        <f t="shared" si="0"/>
        <v>19</v>
      </c>
      <c r="H6" s="17">
        <f t="shared" si="1"/>
        <v>19</v>
      </c>
    </row>
    <row r="7" spans="1:8" ht="25.5">
      <c r="A7" s="1">
        <v>6</v>
      </c>
      <c r="B7" s="2" t="s">
        <v>127</v>
      </c>
      <c r="C7" s="14" t="s">
        <v>74</v>
      </c>
      <c r="D7" s="12" t="s">
        <v>26</v>
      </c>
      <c r="E7" s="12">
        <v>11</v>
      </c>
      <c r="F7" s="2" t="s">
        <v>41</v>
      </c>
      <c r="G7" s="17">
        <f t="shared" si="0"/>
        <v>20</v>
      </c>
      <c r="H7" s="17">
        <f t="shared" si="1"/>
        <v>30</v>
      </c>
    </row>
    <row r="8" spans="1:8" ht="63.75">
      <c r="A8" s="1">
        <v>7</v>
      </c>
      <c r="B8" s="2" t="s">
        <v>128</v>
      </c>
      <c r="C8" s="14" t="s">
        <v>75</v>
      </c>
      <c r="D8" s="12" t="s">
        <v>26</v>
      </c>
      <c r="E8" s="12">
        <v>11</v>
      </c>
      <c r="F8" s="2" t="s">
        <v>174</v>
      </c>
      <c r="G8" s="17">
        <f t="shared" si="0"/>
        <v>31</v>
      </c>
      <c r="H8" s="17">
        <f t="shared" si="1"/>
        <v>41</v>
      </c>
    </row>
    <row r="9" spans="1:8" ht="25.5">
      <c r="A9" s="1">
        <v>8</v>
      </c>
      <c r="B9" s="2" t="s">
        <v>129</v>
      </c>
      <c r="C9" s="14" t="s">
        <v>76</v>
      </c>
      <c r="D9" s="12" t="s">
        <v>31</v>
      </c>
      <c r="E9" s="12">
        <v>14</v>
      </c>
      <c r="F9" s="2" t="s">
        <v>195</v>
      </c>
      <c r="G9" s="17">
        <f t="shared" si="0"/>
        <v>42</v>
      </c>
      <c r="H9" s="17">
        <f t="shared" si="1"/>
        <v>55</v>
      </c>
    </row>
    <row r="10" spans="1:8" ht="38.25">
      <c r="A10" s="1">
        <v>9</v>
      </c>
      <c r="B10" s="2" t="s">
        <v>130</v>
      </c>
      <c r="C10" s="14" t="s">
        <v>77</v>
      </c>
      <c r="D10" s="12" t="s">
        <v>31</v>
      </c>
      <c r="E10" s="12">
        <v>14</v>
      </c>
      <c r="F10" s="2" t="s">
        <v>196</v>
      </c>
      <c r="G10" s="17">
        <f t="shared" si="0"/>
        <v>56</v>
      </c>
      <c r="H10" s="17">
        <f t="shared" si="1"/>
        <v>69</v>
      </c>
    </row>
    <row r="11" spans="1:8" ht="25.5">
      <c r="A11" s="1">
        <v>10</v>
      </c>
      <c r="B11" s="2" t="s">
        <v>131</v>
      </c>
      <c r="C11" s="14" t="s">
        <v>78</v>
      </c>
      <c r="D11" s="12" t="s">
        <v>31</v>
      </c>
      <c r="E11" s="12">
        <v>14</v>
      </c>
      <c r="F11" s="2" t="s">
        <v>197</v>
      </c>
      <c r="G11" s="17">
        <f t="shared" si="0"/>
        <v>70</v>
      </c>
      <c r="H11" s="17">
        <f t="shared" si="1"/>
        <v>83</v>
      </c>
    </row>
    <row r="12" spans="1:8" ht="51">
      <c r="A12" s="1">
        <v>11</v>
      </c>
      <c r="B12" s="2" t="s">
        <v>148</v>
      </c>
      <c r="C12" s="14" t="s">
        <v>79</v>
      </c>
      <c r="D12" s="12" t="s">
        <v>31</v>
      </c>
      <c r="E12" s="12">
        <v>14</v>
      </c>
      <c r="F12" s="2" t="s">
        <v>190</v>
      </c>
      <c r="G12" s="17">
        <f t="shared" si="0"/>
        <v>84</v>
      </c>
      <c r="H12" s="17">
        <f t="shared" si="1"/>
        <v>97</v>
      </c>
    </row>
    <row r="13" spans="1:8" ht="51">
      <c r="A13" s="1">
        <v>12</v>
      </c>
      <c r="B13" s="2" t="s">
        <v>149</v>
      </c>
      <c r="C13" s="14" t="s">
        <v>80</v>
      </c>
      <c r="D13" s="12" t="s">
        <v>31</v>
      </c>
      <c r="E13" s="12">
        <v>14</v>
      </c>
      <c r="F13" s="2" t="s">
        <v>191</v>
      </c>
      <c r="G13" s="17">
        <f t="shared" si="0"/>
        <v>98</v>
      </c>
      <c r="H13" s="17">
        <f t="shared" si="1"/>
        <v>111</v>
      </c>
    </row>
    <row r="14" spans="1:8" ht="89.25">
      <c r="A14" s="1">
        <v>13</v>
      </c>
      <c r="B14" s="2" t="s">
        <v>147</v>
      </c>
      <c r="C14" s="14" t="s">
        <v>81</v>
      </c>
      <c r="D14" s="12" t="s">
        <v>31</v>
      </c>
      <c r="E14" s="12">
        <v>14</v>
      </c>
      <c r="F14" s="2" t="s">
        <v>198</v>
      </c>
      <c r="G14" s="17">
        <f t="shared" si="0"/>
        <v>112</v>
      </c>
      <c r="H14" s="17">
        <f t="shared" si="1"/>
        <v>125</v>
      </c>
    </row>
    <row r="15" spans="1:8" ht="38.25">
      <c r="A15" s="1">
        <v>14</v>
      </c>
      <c r="B15" s="2" t="s">
        <v>132</v>
      </c>
      <c r="C15" s="14" t="s">
        <v>82</v>
      </c>
      <c r="D15" s="12" t="s">
        <v>31</v>
      </c>
      <c r="E15" s="12">
        <v>14</v>
      </c>
      <c r="F15" s="2" t="s">
        <v>179</v>
      </c>
      <c r="G15" s="17">
        <f t="shared" si="0"/>
        <v>126</v>
      </c>
      <c r="H15" s="17">
        <f t="shared" si="1"/>
        <v>139</v>
      </c>
    </row>
    <row r="16" spans="1:8" ht="51">
      <c r="A16" s="1">
        <v>15</v>
      </c>
      <c r="B16" s="2" t="s">
        <v>133</v>
      </c>
      <c r="C16" s="14" t="s">
        <v>83</v>
      </c>
      <c r="D16" s="12" t="s">
        <v>31</v>
      </c>
      <c r="E16" s="12">
        <v>14</v>
      </c>
      <c r="F16" s="2" t="s">
        <v>200</v>
      </c>
      <c r="G16" s="17">
        <f t="shared" si="0"/>
        <v>140</v>
      </c>
      <c r="H16" s="17">
        <f t="shared" si="1"/>
        <v>153</v>
      </c>
    </row>
    <row r="17" spans="1:8" ht="51">
      <c r="A17" s="1">
        <v>16</v>
      </c>
      <c r="B17" s="2" t="s">
        <v>134</v>
      </c>
      <c r="C17" s="14" t="s">
        <v>84</v>
      </c>
      <c r="D17" s="12" t="s">
        <v>31</v>
      </c>
      <c r="E17" s="12">
        <v>14</v>
      </c>
      <c r="F17" s="2" t="s">
        <v>192</v>
      </c>
      <c r="G17" s="17">
        <f t="shared" si="0"/>
        <v>154</v>
      </c>
      <c r="H17" s="17">
        <f t="shared" si="1"/>
        <v>167</v>
      </c>
    </row>
    <row r="18" spans="1:8" ht="51">
      <c r="A18" s="1">
        <v>17</v>
      </c>
      <c r="B18" s="2" t="s">
        <v>135</v>
      </c>
      <c r="C18" s="14" t="s">
        <v>85</v>
      </c>
      <c r="D18" s="12" t="s">
        <v>31</v>
      </c>
      <c r="E18" s="12">
        <v>14</v>
      </c>
      <c r="F18" s="2" t="s">
        <v>201</v>
      </c>
      <c r="G18" s="17">
        <f t="shared" si="0"/>
        <v>168</v>
      </c>
      <c r="H18" s="17">
        <f t="shared" si="1"/>
        <v>181</v>
      </c>
    </row>
    <row r="19" spans="1:8" ht="89.25">
      <c r="A19" s="1">
        <v>18</v>
      </c>
      <c r="B19" s="2" t="s">
        <v>136</v>
      </c>
      <c r="C19" s="14" t="s">
        <v>86</v>
      </c>
      <c r="D19" s="12" t="s">
        <v>31</v>
      </c>
      <c r="E19" s="12">
        <v>14</v>
      </c>
      <c r="F19" s="2" t="s">
        <v>193</v>
      </c>
      <c r="G19" s="17">
        <f t="shared" si="0"/>
        <v>182</v>
      </c>
      <c r="H19" s="17">
        <f t="shared" si="1"/>
        <v>195</v>
      </c>
    </row>
    <row r="20" spans="1:8" ht="38.25">
      <c r="A20" s="1">
        <v>19</v>
      </c>
      <c r="B20" s="2" t="s">
        <v>137</v>
      </c>
      <c r="C20" s="14" t="s">
        <v>87</v>
      </c>
      <c r="D20" s="12" t="s">
        <v>31</v>
      </c>
      <c r="E20" s="12">
        <v>14</v>
      </c>
      <c r="F20" s="2" t="s">
        <v>194</v>
      </c>
      <c r="G20" s="17">
        <f t="shared" si="0"/>
        <v>196</v>
      </c>
      <c r="H20" s="17">
        <f t="shared" si="1"/>
        <v>209</v>
      </c>
    </row>
    <row r="21" spans="1:8" ht="12.75">
      <c r="A21" s="1">
        <v>20</v>
      </c>
      <c r="B21" s="2" t="s">
        <v>138</v>
      </c>
      <c r="C21" s="14" t="s">
        <v>88</v>
      </c>
      <c r="D21" s="12" t="s">
        <v>30</v>
      </c>
      <c r="E21" s="12">
        <v>12</v>
      </c>
      <c r="F21" s="2" t="s">
        <v>55</v>
      </c>
      <c r="G21" s="17">
        <f t="shared" si="0"/>
        <v>210</v>
      </c>
      <c r="H21" s="17">
        <f t="shared" si="1"/>
        <v>221</v>
      </c>
    </row>
    <row r="22" spans="1:8" ht="12.75">
      <c r="A22" s="1">
        <v>21</v>
      </c>
      <c r="B22" s="2" t="s">
        <v>139</v>
      </c>
      <c r="C22" s="14" t="s">
        <v>89</v>
      </c>
      <c r="D22" s="12" t="s">
        <v>30</v>
      </c>
      <c r="E22" s="12">
        <v>12</v>
      </c>
      <c r="F22" s="2" t="s">
        <v>56</v>
      </c>
      <c r="G22" s="17">
        <f t="shared" si="0"/>
        <v>222</v>
      </c>
      <c r="H22" s="17">
        <f t="shared" si="1"/>
        <v>233</v>
      </c>
    </row>
    <row r="23" spans="1:8" ht="12.75">
      <c r="A23" s="1">
        <v>22</v>
      </c>
      <c r="B23" s="2" t="s">
        <v>140</v>
      </c>
      <c r="C23" s="14" t="s">
        <v>90</v>
      </c>
      <c r="D23" s="12" t="s">
        <v>30</v>
      </c>
      <c r="E23" s="12">
        <v>12</v>
      </c>
      <c r="F23" s="2" t="s">
        <v>57</v>
      </c>
      <c r="G23" s="17">
        <f t="shared" si="0"/>
        <v>234</v>
      </c>
      <c r="H23" s="17">
        <f t="shared" si="1"/>
        <v>245</v>
      </c>
    </row>
    <row r="24" spans="1:8" ht="25.5">
      <c r="A24" s="1">
        <v>23</v>
      </c>
      <c r="B24" s="2" t="s">
        <v>150</v>
      </c>
      <c r="C24" s="14" t="s">
        <v>91</v>
      </c>
      <c r="D24" s="12" t="s">
        <v>30</v>
      </c>
      <c r="E24" s="12">
        <v>12</v>
      </c>
      <c r="F24" s="2" t="s">
        <v>58</v>
      </c>
      <c r="G24" s="17">
        <f t="shared" si="0"/>
        <v>246</v>
      </c>
      <c r="H24" s="17">
        <f t="shared" si="1"/>
        <v>257</v>
      </c>
    </row>
    <row r="25" spans="1:8" ht="25.5">
      <c r="A25" s="1">
        <v>24</v>
      </c>
      <c r="B25" s="2" t="s">
        <v>151</v>
      </c>
      <c r="C25" s="14" t="s">
        <v>92</v>
      </c>
      <c r="D25" s="12" t="s">
        <v>30</v>
      </c>
      <c r="E25" s="12">
        <v>12</v>
      </c>
      <c r="F25" s="2" t="s">
        <v>59</v>
      </c>
      <c r="G25" s="17">
        <f t="shared" si="0"/>
        <v>258</v>
      </c>
      <c r="H25" s="17">
        <f t="shared" si="1"/>
        <v>269</v>
      </c>
    </row>
    <row r="26" spans="1:8" ht="25.5">
      <c r="A26" s="1">
        <v>25</v>
      </c>
      <c r="B26" s="2" t="s">
        <v>152</v>
      </c>
      <c r="C26" s="14" t="s">
        <v>93</v>
      </c>
      <c r="D26" s="12" t="s">
        <v>30</v>
      </c>
      <c r="E26" s="12">
        <v>12</v>
      </c>
      <c r="F26" s="2" t="s">
        <v>60</v>
      </c>
      <c r="G26" s="17">
        <f t="shared" si="0"/>
        <v>270</v>
      </c>
      <c r="H26" s="17">
        <f t="shared" si="1"/>
        <v>281</v>
      </c>
    </row>
    <row r="27" spans="1:8" ht="25.5">
      <c r="A27" s="1">
        <v>26</v>
      </c>
      <c r="B27" s="2" t="s">
        <v>153</v>
      </c>
      <c r="C27" s="14" t="s">
        <v>94</v>
      </c>
      <c r="D27" s="12" t="s">
        <v>30</v>
      </c>
      <c r="E27" s="12">
        <v>12</v>
      </c>
      <c r="F27" s="2" t="s">
        <v>61</v>
      </c>
      <c r="G27" s="17">
        <f t="shared" si="0"/>
        <v>282</v>
      </c>
      <c r="H27" s="17">
        <f t="shared" si="1"/>
        <v>293</v>
      </c>
    </row>
    <row r="28" spans="1:8" ht="25.5">
      <c r="A28" s="1">
        <v>27</v>
      </c>
      <c r="B28" s="2" t="s">
        <v>154</v>
      </c>
      <c r="C28" s="14" t="s">
        <v>95</v>
      </c>
      <c r="D28" s="12" t="s">
        <v>30</v>
      </c>
      <c r="E28" s="12">
        <v>12</v>
      </c>
      <c r="F28" s="2" t="s">
        <v>186</v>
      </c>
      <c r="G28" s="17">
        <f t="shared" si="0"/>
        <v>294</v>
      </c>
      <c r="H28" s="17">
        <f t="shared" si="1"/>
        <v>305</v>
      </c>
    </row>
    <row r="29" spans="1:8" ht="12.75">
      <c r="A29" s="1">
        <v>28</v>
      </c>
      <c r="B29" s="2" t="s">
        <v>9</v>
      </c>
      <c r="C29" s="21" t="s">
        <v>167</v>
      </c>
      <c r="D29" s="12" t="s">
        <v>171</v>
      </c>
      <c r="E29" s="12">
        <v>12</v>
      </c>
      <c r="F29" s="2" t="s">
        <v>14</v>
      </c>
      <c r="G29" s="17">
        <f t="shared" si="0"/>
        <v>306</v>
      </c>
      <c r="H29" s="17">
        <f t="shared" si="1"/>
        <v>317</v>
      </c>
    </row>
    <row r="30" spans="1:8" ht="12.75">
      <c r="A30" s="1">
        <v>29</v>
      </c>
      <c r="B30" s="2" t="s">
        <v>146</v>
      </c>
      <c r="C30" s="21" t="s">
        <v>168</v>
      </c>
      <c r="D30" s="12" t="s">
        <v>27</v>
      </c>
      <c r="E30" s="12">
        <v>8</v>
      </c>
      <c r="F30" s="2" t="s">
        <v>21</v>
      </c>
      <c r="G30" s="17">
        <f t="shared" si="0"/>
        <v>318</v>
      </c>
      <c r="H30" s="17">
        <f t="shared" si="1"/>
        <v>325</v>
      </c>
    </row>
    <row r="31" spans="1:8" ht="51">
      <c r="A31" s="1">
        <v>30</v>
      </c>
      <c r="B31" s="2" t="s">
        <v>169</v>
      </c>
      <c r="C31" s="21" t="s">
        <v>170</v>
      </c>
      <c r="D31" s="12" t="s">
        <v>31</v>
      </c>
      <c r="E31" s="12">
        <v>14</v>
      </c>
      <c r="F31" s="2" t="s">
        <v>184</v>
      </c>
      <c r="G31" s="17">
        <f t="shared" si="0"/>
        <v>326</v>
      </c>
      <c r="H31" s="17">
        <f t="shared" si="1"/>
        <v>339</v>
      </c>
    </row>
    <row r="32" spans="1:8" s="34" customFormat="1" ht="127.5">
      <c r="A32" s="31">
        <v>31</v>
      </c>
      <c r="B32" s="15" t="s">
        <v>202</v>
      </c>
      <c r="C32" s="14" t="str">
        <f>G32&amp;" - "&amp;H32</f>
        <v>340 - 353</v>
      </c>
      <c r="D32" s="12" t="str">
        <f>"S9("&amp;E32-2&amp;")V99"</f>
        <v>S9(12)V99</v>
      </c>
      <c r="E32" s="12">
        <v>14</v>
      </c>
      <c r="F32" s="32" t="s">
        <v>205</v>
      </c>
      <c r="G32" s="33">
        <f t="shared" si="0"/>
        <v>340</v>
      </c>
      <c r="H32" s="33">
        <f t="shared" si="1"/>
        <v>353</v>
      </c>
    </row>
    <row r="33" spans="1:8" ht="56.25" customHeight="1">
      <c r="A33" s="1">
        <v>32</v>
      </c>
      <c r="B33" s="15" t="s">
        <v>180</v>
      </c>
      <c r="C33" s="8" t="str">
        <f>G33&amp;" - "&amp;H33</f>
        <v>354 - 367</v>
      </c>
      <c r="D33" s="9" t="str">
        <f>"S9("&amp;E33-2&amp;")V99"</f>
        <v>S9(12)V99</v>
      </c>
      <c r="E33" s="12">
        <v>14</v>
      </c>
      <c r="F33" s="2" t="s">
        <v>204</v>
      </c>
      <c r="G33" s="17">
        <f t="shared" si="0"/>
        <v>354</v>
      </c>
      <c r="H33" s="17">
        <f t="shared" si="1"/>
        <v>367</v>
      </c>
    </row>
    <row r="34" spans="1:8" ht="12.75">
      <c r="A34" s="1">
        <v>33</v>
      </c>
      <c r="B34" s="2" t="s">
        <v>9</v>
      </c>
      <c r="C34" s="8" t="str">
        <f>G34&amp;" - "&amp;H34</f>
        <v>368 - 512</v>
      </c>
      <c r="D34" s="9" t="str">
        <f>"X("&amp;E34&amp;")"</f>
        <v>X(145)</v>
      </c>
      <c r="E34" s="12">
        <v>145</v>
      </c>
      <c r="F34" s="2" t="s">
        <v>14</v>
      </c>
      <c r="G34" s="17">
        <f t="shared" si="0"/>
        <v>368</v>
      </c>
      <c r="H34" s="17">
        <v>512</v>
      </c>
    </row>
  </sheetData>
  <printOptions gridLines="1" horizontalCentered="1"/>
  <pageMargins left="0.25" right="0.25" top="0.5" bottom="0.75" header="0.75" footer="0.25"/>
  <pageSetup fitToHeight="18" fitToWidth="1" horizontalDpi="600" verticalDpi="600" orientation="landscape" r:id="rId1"/>
  <headerFooter alignWithMargins="0">
    <oddFooter>&amp;L&amp;"Times New Roman,Regular"&amp;8&amp;F
&amp;A&amp;C&amp;"Times New Roman,Regular"&amp;8Page &amp;P of &amp;N&amp;R&amp;"Times New Roman,Regular"&amp;8&amp;D
&amp;T</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tabSelected="1" workbookViewId="0" topLeftCell="A1">
      <selection activeCell="M32" sqref="M32"/>
    </sheetView>
  </sheetViews>
  <sheetFormatPr defaultColWidth="9.140625" defaultRowHeight="12.75"/>
  <cols>
    <col min="1" max="1" width="9.7109375" style="7" customWidth="1"/>
    <col min="2" max="2" width="43.421875" style="7" bestFit="1" customWidth="1"/>
    <col min="3" max="3" width="10.00390625" style="7" bestFit="1" customWidth="1"/>
    <col min="4" max="4" width="9.7109375" style="7" bestFit="1" customWidth="1"/>
    <col min="5" max="5" width="8.421875" style="7" bestFit="1" customWidth="1"/>
    <col min="6" max="6" width="36.00390625" style="7" customWidth="1"/>
    <col min="7" max="8" width="8.421875" style="7" hidden="1" customWidth="1"/>
    <col min="9" max="240" width="8.421875" style="7" bestFit="1" customWidth="1"/>
    <col min="241" max="16384" width="8.421875" style="7" customWidth="1"/>
  </cols>
  <sheetData>
    <row r="1" spans="1:6" ht="25.5">
      <c r="A1" s="5" t="s">
        <v>4</v>
      </c>
      <c r="B1" s="10" t="s">
        <v>23</v>
      </c>
      <c r="C1" s="11" t="s">
        <v>5</v>
      </c>
      <c r="D1" s="11" t="s">
        <v>6</v>
      </c>
      <c r="E1" s="11" t="s">
        <v>7</v>
      </c>
      <c r="F1" s="10" t="s">
        <v>118</v>
      </c>
    </row>
    <row r="2" spans="1:8" ht="12.75">
      <c r="A2" s="1">
        <v>1</v>
      </c>
      <c r="B2" s="2" t="s">
        <v>11</v>
      </c>
      <c r="C2" s="14" t="s">
        <v>69</v>
      </c>
      <c r="D2" s="12" t="s">
        <v>8</v>
      </c>
      <c r="E2" s="12">
        <v>3</v>
      </c>
      <c r="F2" s="2" t="s">
        <v>43</v>
      </c>
      <c r="G2" s="17">
        <f>H1+1</f>
        <v>1</v>
      </c>
      <c r="H2" s="17">
        <f>G2+E2-1</f>
        <v>3</v>
      </c>
    </row>
    <row r="3" spans="1:8" ht="12.75">
      <c r="A3" s="1">
        <v>2</v>
      </c>
      <c r="B3" s="2" t="s">
        <v>15</v>
      </c>
      <c r="C3" s="14" t="s">
        <v>70</v>
      </c>
      <c r="D3" s="12" t="s">
        <v>16</v>
      </c>
      <c r="E3" s="12">
        <v>7</v>
      </c>
      <c r="F3" s="2" t="s">
        <v>17</v>
      </c>
      <c r="G3" s="17">
        <f aca="true" t="shared" si="0" ref="G3:G34">H2+1</f>
        <v>4</v>
      </c>
      <c r="H3" s="17">
        <f aca="true" t="shared" si="1" ref="H3:H33">G3+E3-1</f>
        <v>10</v>
      </c>
    </row>
    <row r="4" spans="1:8" ht="12.75">
      <c r="A4" s="1">
        <v>3</v>
      </c>
      <c r="B4" s="2" t="s">
        <v>18</v>
      </c>
      <c r="C4" s="14" t="s">
        <v>71</v>
      </c>
      <c r="D4" s="12" t="s">
        <v>19</v>
      </c>
      <c r="E4" s="12">
        <v>5</v>
      </c>
      <c r="F4" s="2" t="s">
        <v>42</v>
      </c>
      <c r="G4" s="17">
        <f t="shared" si="0"/>
        <v>11</v>
      </c>
      <c r="H4" s="17">
        <f t="shared" si="1"/>
        <v>15</v>
      </c>
    </row>
    <row r="5" spans="1:8" ht="38.25">
      <c r="A5" s="1">
        <v>4</v>
      </c>
      <c r="B5" s="2" t="s">
        <v>126</v>
      </c>
      <c r="C5" s="14" t="s">
        <v>96</v>
      </c>
      <c r="D5" s="12" t="s">
        <v>10</v>
      </c>
      <c r="E5" s="12">
        <v>1</v>
      </c>
      <c r="F5" s="2" t="s">
        <v>181</v>
      </c>
      <c r="G5" s="17">
        <f t="shared" si="0"/>
        <v>16</v>
      </c>
      <c r="H5" s="17">
        <f t="shared" si="1"/>
        <v>16</v>
      </c>
    </row>
    <row r="6" spans="1:8" ht="25.5">
      <c r="A6" s="1">
        <v>5</v>
      </c>
      <c r="B6" s="2" t="s">
        <v>127</v>
      </c>
      <c r="C6" s="14" t="s">
        <v>177</v>
      </c>
      <c r="D6" s="12" t="s">
        <v>26</v>
      </c>
      <c r="E6" s="12">
        <v>11</v>
      </c>
      <c r="F6" s="2" t="s">
        <v>41</v>
      </c>
      <c r="G6" s="17">
        <f t="shared" si="0"/>
        <v>17</v>
      </c>
      <c r="H6" s="17">
        <f t="shared" si="1"/>
        <v>27</v>
      </c>
    </row>
    <row r="7" spans="1:8" ht="12.75">
      <c r="A7" s="1">
        <v>6</v>
      </c>
      <c r="B7" s="2" t="s">
        <v>9</v>
      </c>
      <c r="C7" s="14" t="s">
        <v>178</v>
      </c>
      <c r="D7" s="12" t="s">
        <v>176</v>
      </c>
      <c r="E7" s="12">
        <v>9</v>
      </c>
      <c r="F7" s="2" t="s">
        <v>14</v>
      </c>
      <c r="G7" s="17">
        <f t="shared" si="0"/>
        <v>28</v>
      </c>
      <c r="H7" s="17">
        <f t="shared" si="1"/>
        <v>36</v>
      </c>
    </row>
    <row r="8" spans="1:8" ht="51">
      <c r="A8" s="1">
        <v>7</v>
      </c>
      <c r="B8" s="2" t="s">
        <v>128</v>
      </c>
      <c r="C8" s="14" t="s">
        <v>97</v>
      </c>
      <c r="D8" s="12" t="s">
        <v>26</v>
      </c>
      <c r="E8" s="12">
        <v>11</v>
      </c>
      <c r="F8" s="2" t="s">
        <v>175</v>
      </c>
      <c r="G8" s="17">
        <f t="shared" si="0"/>
        <v>37</v>
      </c>
      <c r="H8" s="17">
        <f t="shared" si="1"/>
        <v>47</v>
      </c>
    </row>
    <row r="9" spans="1:8" ht="25.5">
      <c r="A9" s="1">
        <v>8</v>
      </c>
      <c r="B9" s="2" t="s">
        <v>129</v>
      </c>
      <c r="C9" s="14" t="s">
        <v>98</v>
      </c>
      <c r="D9" s="12" t="s">
        <v>31</v>
      </c>
      <c r="E9" s="12">
        <v>14</v>
      </c>
      <c r="F9" s="2" t="s">
        <v>195</v>
      </c>
      <c r="G9" s="17">
        <f t="shared" si="0"/>
        <v>48</v>
      </c>
      <c r="H9" s="17">
        <f t="shared" si="1"/>
        <v>61</v>
      </c>
    </row>
    <row r="10" spans="1:8" ht="25.5">
      <c r="A10" s="1">
        <v>9</v>
      </c>
      <c r="B10" s="2" t="s">
        <v>130</v>
      </c>
      <c r="C10" s="14" t="s">
        <v>99</v>
      </c>
      <c r="D10" s="12" t="s">
        <v>31</v>
      </c>
      <c r="E10" s="12">
        <v>14</v>
      </c>
      <c r="F10" s="2" t="s">
        <v>196</v>
      </c>
      <c r="G10" s="17">
        <f t="shared" si="0"/>
        <v>62</v>
      </c>
      <c r="H10" s="17">
        <f t="shared" si="1"/>
        <v>75</v>
      </c>
    </row>
    <row r="11" spans="1:8" ht="25.5">
      <c r="A11" s="1">
        <v>10</v>
      </c>
      <c r="B11" s="2" t="s">
        <v>131</v>
      </c>
      <c r="C11" s="14" t="s">
        <v>100</v>
      </c>
      <c r="D11" s="12" t="s">
        <v>31</v>
      </c>
      <c r="E11" s="12">
        <v>14</v>
      </c>
      <c r="F11" s="2" t="s">
        <v>197</v>
      </c>
      <c r="G11" s="17">
        <f t="shared" si="0"/>
        <v>76</v>
      </c>
      <c r="H11" s="17">
        <f t="shared" si="1"/>
        <v>89</v>
      </c>
    </row>
    <row r="12" spans="1:8" ht="38.25">
      <c r="A12" s="1">
        <v>11</v>
      </c>
      <c r="B12" s="2" t="s">
        <v>148</v>
      </c>
      <c r="C12" s="14" t="s">
        <v>101</v>
      </c>
      <c r="D12" s="12" t="s">
        <v>31</v>
      </c>
      <c r="E12" s="12">
        <v>14</v>
      </c>
      <c r="F12" s="2" t="s">
        <v>190</v>
      </c>
      <c r="G12" s="17">
        <f t="shared" si="0"/>
        <v>90</v>
      </c>
      <c r="H12" s="17">
        <f t="shared" si="1"/>
        <v>103</v>
      </c>
    </row>
    <row r="13" spans="1:8" ht="38.25">
      <c r="A13" s="1">
        <v>12</v>
      </c>
      <c r="B13" s="2" t="s">
        <v>149</v>
      </c>
      <c r="C13" s="14" t="s">
        <v>102</v>
      </c>
      <c r="D13" s="12" t="s">
        <v>31</v>
      </c>
      <c r="E13" s="12">
        <v>14</v>
      </c>
      <c r="F13" s="2" t="s">
        <v>191</v>
      </c>
      <c r="G13" s="17">
        <f t="shared" si="0"/>
        <v>104</v>
      </c>
      <c r="H13" s="17">
        <f t="shared" si="1"/>
        <v>117</v>
      </c>
    </row>
    <row r="14" spans="1:8" ht="76.5">
      <c r="A14" s="1">
        <v>13</v>
      </c>
      <c r="B14" s="2" t="s">
        <v>147</v>
      </c>
      <c r="C14" s="14" t="s">
        <v>103</v>
      </c>
      <c r="D14" s="12" t="s">
        <v>31</v>
      </c>
      <c r="E14" s="12">
        <v>14</v>
      </c>
      <c r="F14" s="2" t="s">
        <v>198</v>
      </c>
      <c r="G14" s="17">
        <f t="shared" si="0"/>
        <v>118</v>
      </c>
      <c r="H14" s="17">
        <f t="shared" si="1"/>
        <v>131</v>
      </c>
    </row>
    <row r="15" spans="1:8" ht="38.25">
      <c r="A15" s="1">
        <v>14</v>
      </c>
      <c r="B15" s="2" t="s">
        <v>132</v>
      </c>
      <c r="C15" s="14" t="s">
        <v>104</v>
      </c>
      <c r="D15" s="12" t="s">
        <v>31</v>
      </c>
      <c r="E15" s="12">
        <v>14</v>
      </c>
      <c r="F15" s="2" t="s">
        <v>179</v>
      </c>
      <c r="G15" s="17">
        <f t="shared" si="0"/>
        <v>132</v>
      </c>
      <c r="H15" s="17">
        <f t="shared" si="1"/>
        <v>145</v>
      </c>
    </row>
    <row r="16" spans="1:8" ht="51">
      <c r="A16" s="1">
        <v>15</v>
      </c>
      <c r="B16" s="2" t="s">
        <v>133</v>
      </c>
      <c r="C16" s="14" t="s">
        <v>105</v>
      </c>
      <c r="D16" s="12" t="s">
        <v>31</v>
      </c>
      <c r="E16" s="12">
        <v>14</v>
      </c>
      <c r="F16" s="2" t="s">
        <v>200</v>
      </c>
      <c r="G16" s="17">
        <f t="shared" si="0"/>
        <v>146</v>
      </c>
      <c r="H16" s="17">
        <f t="shared" si="1"/>
        <v>159</v>
      </c>
    </row>
    <row r="17" spans="1:8" ht="38.25">
      <c r="A17" s="1">
        <v>16</v>
      </c>
      <c r="B17" s="2" t="s">
        <v>134</v>
      </c>
      <c r="C17" s="14" t="s">
        <v>106</v>
      </c>
      <c r="D17" s="12" t="s">
        <v>31</v>
      </c>
      <c r="E17" s="12">
        <v>14</v>
      </c>
      <c r="F17" s="2" t="s">
        <v>192</v>
      </c>
      <c r="G17" s="17">
        <f t="shared" si="0"/>
        <v>160</v>
      </c>
      <c r="H17" s="17">
        <f t="shared" si="1"/>
        <v>173</v>
      </c>
    </row>
    <row r="18" spans="1:8" ht="51">
      <c r="A18" s="1">
        <v>17</v>
      </c>
      <c r="B18" s="2" t="s">
        <v>135</v>
      </c>
      <c r="C18" s="14" t="s">
        <v>107</v>
      </c>
      <c r="D18" s="12" t="s">
        <v>31</v>
      </c>
      <c r="E18" s="12">
        <v>14</v>
      </c>
      <c r="F18" s="2" t="s">
        <v>201</v>
      </c>
      <c r="G18" s="17">
        <f t="shared" si="0"/>
        <v>174</v>
      </c>
      <c r="H18" s="17">
        <f t="shared" si="1"/>
        <v>187</v>
      </c>
    </row>
    <row r="19" spans="1:8" ht="76.5">
      <c r="A19" s="1">
        <v>18</v>
      </c>
      <c r="B19" s="2" t="s">
        <v>136</v>
      </c>
      <c r="C19" s="14" t="s">
        <v>108</v>
      </c>
      <c r="D19" s="12" t="s">
        <v>31</v>
      </c>
      <c r="E19" s="12">
        <v>14</v>
      </c>
      <c r="F19" s="2" t="s">
        <v>193</v>
      </c>
      <c r="G19" s="17">
        <f t="shared" si="0"/>
        <v>188</v>
      </c>
      <c r="H19" s="17">
        <f t="shared" si="1"/>
        <v>201</v>
      </c>
    </row>
    <row r="20" spans="1:8" ht="38.25">
      <c r="A20" s="1">
        <v>19</v>
      </c>
      <c r="B20" s="2" t="s">
        <v>137</v>
      </c>
      <c r="C20" s="14" t="s">
        <v>109</v>
      </c>
      <c r="D20" s="12" t="s">
        <v>31</v>
      </c>
      <c r="E20" s="12">
        <v>14</v>
      </c>
      <c r="F20" s="2" t="s">
        <v>194</v>
      </c>
      <c r="G20" s="17">
        <f t="shared" si="0"/>
        <v>202</v>
      </c>
      <c r="H20" s="17">
        <f t="shared" si="1"/>
        <v>215</v>
      </c>
    </row>
    <row r="21" spans="1:8" ht="12.75">
      <c r="A21" s="1">
        <v>20</v>
      </c>
      <c r="B21" s="2" t="s">
        <v>138</v>
      </c>
      <c r="C21" s="14" t="s">
        <v>110</v>
      </c>
      <c r="D21" s="12" t="s">
        <v>30</v>
      </c>
      <c r="E21" s="12">
        <v>12</v>
      </c>
      <c r="F21" s="2" t="s">
        <v>62</v>
      </c>
      <c r="G21" s="17">
        <f t="shared" si="0"/>
        <v>216</v>
      </c>
      <c r="H21" s="17">
        <f t="shared" si="1"/>
        <v>227</v>
      </c>
    </row>
    <row r="22" spans="1:8" ht="12.75">
      <c r="A22" s="1">
        <v>21</v>
      </c>
      <c r="B22" s="2" t="s">
        <v>139</v>
      </c>
      <c r="C22" s="14" t="s">
        <v>111</v>
      </c>
      <c r="D22" s="12" t="s">
        <v>30</v>
      </c>
      <c r="E22" s="12">
        <v>12</v>
      </c>
      <c r="F22" s="2" t="s">
        <v>63</v>
      </c>
      <c r="G22" s="17">
        <f t="shared" si="0"/>
        <v>228</v>
      </c>
      <c r="H22" s="17">
        <f t="shared" si="1"/>
        <v>239</v>
      </c>
    </row>
    <row r="23" spans="1:8" ht="12.75">
      <c r="A23" s="1">
        <v>22</v>
      </c>
      <c r="B23" s="2" t="s">
        <v>140</v>
      </c>
      <c r="C23" s="14" t="s">
        <v>112</v>
      </c>
      <c r="D23" s="12" t="s">
        <v>30</v>
      </c>
      <c r="E23" s="12">
        <v>12</v>
      </c>
      <c r="F23" s="2" t="s">
        <v>64</v>
      </c>
      <c r="G23" s="17">
        <f t="shared" si="0"/>
        <v>240</v>
      </c>
      <c r="H23" s="17">
        <f t="shared" si="1"/>
        <v>251</v>
      </c>
    </row>
    <row r="24" spans="1:8" ht="25.5">
      <c r="A24" s="1">
        <v>23</v>
      </c>
      <c r="B24" s="2" t="s">
        <v>141</v>
      </c>
      <c r="C24" s="14" t="s">
        <v>113</v>
      </c>
      <c r="D24" s="12" t="s">
        <v>30</v>
      </c>
      <c r="E24" s="12">
        <v>12</v>
      </c>
      <c r="F24" s="2" t="s">
        <v>65</v>
      </c>
      <c r="G24" s="17">
        <f t="shared" si="0"/>
        <v>252</v>
      </c>
      <c r="H24" s="17">
        <f t="shared" si="1"/>
        <v>263</v>
      </c>
    </row>
    <row r="25" spans="1:8" ht="25.5">
      <c r="A25" s="1">
        <v>24</v>
      </c>
      <c r="B25" s="2" t="s">
        <v>142</v>
      </c>
      <c r="C25" s="14" t="s">
        <v>114</v>
      </c>
      <c r="D25" s="12" t="s">
        <v>30</v>
      </c>
      <c r="E25" s="12">
        <v>12</v>
      </c>
      <c r="F25" s="2" t="s">
        <v>66</v>
      </c>
      <c r="G25" s="17">
        <f t="shared" si="0"/>
        <v>264</v>
      </c>
      <c r="H25" s="17">
        <f t="shared" si="1"/>
        <v>275</v>
      </c>
    </row>
    <row r="26" spans="1:8" ht="25.5">
      <c r="A26" s="1">
        <v>25</v>
      </c>
      <c r="B26" s="2" t="s">
        <v>143</v>
      </c>
      <c r="C26" s="14" t="s">
        <v>115</v>
      </c>
      <c r="D26" s="12" t="s">
        <v>30</v>
      </c>
      <c r="E26" s="12">
        <v>12</v>
      </c>
      <c r="F26" s="2" t="s">
        <v>67</v>
      </c>
      <c r="G26" s="17">
        <f t="shared" si="0"/>
        <v>276</v>
      </c>
      <c r="H26" s="17">
        <f t="shared" si="1"/>
        <v>287</v>
      </c>
    </row>
    <row r="27" spans="1:8" ht="25.5">
      <c r="A27" s="1">
        <v>26</v>
      </c>
      <c r="B27" s="2" t="s">
        <v>144</v>
      </c>
      <c r="C27" s="14" t="s">
        <v>116</v>
      </c>
      <c r="D27" s="12" t="s">
        <v>30</v>
      </c>
      <c r="E27" s="12">
        <v>12</v>
      </c>
      <c r="F27" s="2" t="s">
        <v>61</v>
      </c>
      <c r="G27" s="17">
        <f t="shared" si="0"/>
        <v>288</v>
      </c>
      <c r="H27" s="17">
        <f t="shared" si="1"/>
        <v>299</v>
      </c>
    </row>
    <row r="28" spans="1:8" ht="25.5">
      <c r="A28" s="1">
        <v>27</v>
      </c>
      <c r="B28" s="2" t="s">
        <v>145</v>
      </c>
      <c r="C28" s="14" t="s">
        <v>117</v>
      </c>
      <c r="D28" s="12" t="s">
        <v>30</v>
      </c>
      <c r="E28" s="12">
        <v>12</v>
      </c>
      <c r="F28" s="2" t="s">
        <v>185</v>
      </c>
      <c r="G28" s="17">
        <f t="shared" si="0"/>
        <v>300</v>
      </c>
      <c r="H28" s="17">
        <f t="shared" si="1"/>
        <v>311</v>
      </c>
    </row>
    <row r="29" spans="1:8" ht="12.75">
      <c r="A29" s="1">
        <v>28</v>
      </c>
      <c r="B29" s="2" t="s">
        <v>9</v>
      </c>
      <c r="C29" s="21" t="s">
        <v>166</v>
      </c>
      <c r="D29" s="12" t="s">
        <v>171</v>
      </c>
      <c r="E29" s="12">
        <v>12</v>
      </c>
      <c r="F29" s="2" t="s">
        <v>14</v>
      </c>
      <c r="G29" s="17">
        <f t="shared" si="0"/>
        <v>312</v>
      </c>
      <c r="H29" s="17">
        <f t="shared" si="1"/>
        <v>323</v>
      </c>
    </row>
    <row r="30" spans="1:8" ht="12.75">
      <c r="A30" s="1">
        <v>29</v>
      </c>
      <c r="B30" s="2" t="s">
        <v>146</v>
      </c>
      <c r="C30" s="22" t="s">
        <v>165</v>
      </c>
      <c r="D30" s="12" t="s">
        <v>27</v>
      </c>
      <c r="E30" s="12">
        <v>8</v>
      </c>
      <c r="F30" s="2" t="s">
        <v>21</v>
      </c>
      <c r="G30" s="17">
        <f t="shared" si="0"/>
        <v>324</v>
      </c>
      <c r="H30" s="17">
        <f t="shared" si="1"/>
        <v>331</v>
      </c>
    </row>
    <row r="31" spans="1:8" ht="51">
      <c r="A31" s="23">
        <v>30</v>
      </c>
      <c r="B31" s="2" t="s">
        <v>169</v>
      </c>
      <c r="C31" s="21" t="s">
        <v>172</v>
      </c>
      <c r="D31" s="12" t="s">
        <v>31</v>
      </c>
      <c r="E31" s="12">
        <v>14</v>
      </c>
      <c r="F31" s="2" t="s">
        <v>184</v>
      </c>
      <c r="G31" s="17">
        <f t="shared" si="0"/>
        <v>332</v>
      </c>
      <c r="H31" s="17">
        <f t="shared" si="1"/>
        <v>345</v>
      </c>
    </row>
    <row r="32" spans="1:8" s="34" customFormat="1" ht="114.75">
      <c r="A32" s="31">
        <v>31</v>
      </c>
      <c r="B32" s="15" t="s">
        <v>202</v>
      </c>
      <c r="C32" s="14" t="str">
        <f>G32&amp;" - "&amp;H32</f>
        <v>346 - 359</v>
      </c>
      <c r="D32" s="12" t="str">
        <f>"S9("&amp;E32-2&amp;")V99"</f>
        <v>S9(12)V99</v>
      </c>
      <c r="E32" s="12">
        <v>14</v>
      </c>
      <c r="F32" s="32" t="s">
        <v>205</v>
      </c>
      <c r="G32" s="33">
        <f t="shared" si="0"/>
        <v>346</v>
      </c>
      <c r="H32" s="33">
        <f t="shared" si="1"/>
        <v>359</v>
      </c>
    </row>
    <row r="33" spans="1:8" ht="53.25" customHeight="1">
      <c r="A33" s="23">
        <v>32</v>
      </c>
      <c r="B33" s="15" t="s">
        <v>180</v>
      </c>
      <c r="C33" s="8" t="str">
        <f>G33&amp;" - "&amp;H33</f>
        <v>360 - 373</v>
      </c>
      <c r="D33" s="9" t="str">
        <f>"S9("&amp;E33-2&amp;")V99"</f>
        <v>S9(12)V99</v>
      </c>
      <c r="E33" s="12">
        <v>14</v>
      </c>
      <c r="F33" s="2" t="s">
        <v>204</v>
      </c>
      <c r="G33" s="17">
        <f t="shared" si="0"/>
        <v>360</v>
      </c>
      <c r="H33" s="17">
        <f t="shared" si="1"/>
        <v>373</v>
      </c>
    </row>
    <row r="34" spans="1:8" ht="12.75">
      <c r="A34" s="1">
        <v>33</v>
      </c>
      <c r="B34" s="2" t="s">
        <v>9</v>
      </c>
      <c r="C34" s="8" t="str">
        <f>G34&amp;" - "&amp;H34</f>
        <v>374 - 512</v>
      </c>
      <c r="D34" s="9" t="str">
        <f>"X("&amp;E34&amp;")"</f>
        <v>X(139)</v>
      </c>
      <c r="E34" s="12">
        <v>139</v>
      </c>
      <c r="F34" s="2" t="s">
        <v>14</v>
      </c>
      <c r="G34" s="17">
        <f t="shared" si="0"/>
        <v>374</v>
      </c>
      <c r="H34" s="17">
        <v>512</v>
      </c>
    </row>
    <row r="36" ht="12.75">
      <c r="E36" s="16"/>
    </row>
    <row r="37" ht="12.75">
      <c r="E37" s="16"/>
    </row>
  </sheetData>
  <printOptions gridLines="1" horizontalCentered="1"/>
  <pageMargins left="0.25" right="0.25" top="0.5" bottom="0.75" header="0.75" footer="0.25"/>
  <pageSetup fitToHeight="18" fitToWidth="1" horizontalDpi="600" verticalDpi="600" orientation="landscape" r:id="rId1"/>
  <headerFooter alignWithMargins="0">
    <oddFooter>&amp;L&amp;"Times New Roman,Regular"&amp;8&amp;F
&amp;A&amp;C&amp;"Times New Roman,Regular"&amp;8Page &amp;P of &amp;N&amp;R&amp;"Times New Roman,Regular"&amp;8&amp;D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Updated 7/19/06 to clarify counting of Partial and Complete PDEs -- in DET and trailer records.  Changes highlighted in yellow.</dc:description>
  <cp:lastModifiedBy>BCBSSC</cp:lastModifiedBy>
  <cp:lastPrinted>2007-11-26T17:55:21Z</cp:lastPrinted>
  <dcterms:created xsi:type="dcterms:W3CDTF">2005-03-30T22:35:40Z</dcterms:created>
  <dcterms:modified xsi:type="dcterms:W3CDTF">2009-12-08T22:22:00Z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Request Number">
    <vt:lpwstr>361</vt:lpwstr>
  </property>
  <property fmtid="{D5CDD505-2E9C-101B-9397-08002B2CF9AE}" pid="4" name="Document Type">
    <vt:lpwstr>Other</vt:lpwstr>
  </property>
  <property fmtid="{D5CDD505-2E9C-101B-9397-08002B2CF9AE}" pid="5" name="SDLC Phase">
    <vt:lpwstr>Analysis/Design</vt:lpwstr>
  </property>
  <property fmtid="{D5CDD505-2E9C-101B-9397-08002B2CF9AE}" pid="6" name="_AdHocReviewCycleID">
    <vt:i4>969463381</vt:i4>
  </property>
  <property fmtid="{D5CDD505-2E9C-101B-9397-08002B2CF9AE}" pid="7" name="_EmailSubject">
    <vt:lpwstr>Updated Record layout</vt:lpwstr>
  </property>
  <property fmtid="{D5CDD505-2E9C-101B-9397-08002B2CF9AE}" pid="8" name="_AuthorEmail">
    <vt:lpwstr>Amanda.Ryan@cms.hhs.gov</vt:lpwstr>
  </property>
  <property fmtid="{D5CDD505-2E9C-101B-9397-08002B2CF9AE}" pid="9" name="_AuthorEmailDisplayName">
    <vt:lpwstr>RYAN, AMANDA S. (CMS/CBC)</vt:lpwstr>
  </property>
  <property fmtid="{D5CDD505-2E9C-101B-9397-08002B2CF9AE}" pid="10" name="_PreviousAdHocReviewCycleID">
    <vt:i4>-1044022953</vt:i4>
  </property>
  <property fmtid="{D5CDD505-2E9C-101B-9397-08002B2CF9AE}" pid="11" name="_ReviewingToolsShownOnce">
    <vt:lpwstr/>
  </property>
</Properties>
</file>