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2120" windowHeight="4155" tabRatio="905" firstSheet="3" activeTab="6"/>
  </bookViews>
  <sheets>
    <sheet name="record identifiers" sheetId="1" r:id="rId1"/>
    <sheet name="DET Sort Order" sheetId="2" r:id="rId2"/>
    <sheet name="CHD (submitting contract hdr)" sheetId="3" r:id="rId3"/>
    <sheet name="RHD (contract of record hdr)" sheetId="4" r:id="rId4"/>
    <sheet name="DET" sheetId="5" r:id="rId5"/>
    <sheet name="RTR (contract of record trlr)" sheetId="6" r:id="rId6"/>
    <sheet name="CTR (submitting contract trlr)" sheetId="7" r:id="rId7"/>
  </sheets>
  <definedNames/>
  <calcPr fullCalcOnLoad="1"/>
</workbook>
</file>

<file path=xl/sharedStrings.xml><?xml version="1.0" encoding="utf-8"?>
<sst xmlns="http://schemas.openxmlformats.org/spreadsheetml/2006/main" count="180" uniqueCount="83">
  <si>
    <t>Record Indicator</t>
  </si>
  <si>
    <t>Record Definition</t>
  </si>
  <si>
    <t>Notes</t>
  </si>
  <si>
    <t>DET</t>
  </si>
  <si>
    <t>FIELD NO.</t>
  </si>
  <si>
    <t>POSITION</t>
  </si>
  <si>
    <t>PICTURE</t>
  </si>
  <si>
    <t>LENGTH</t>
  </si>
  <si>
    <t>FILLER</t>
  </si>
  <si>
    <t>RECORD-ID</t>
  </si>
  <si>
    <t>FILE-ID</t>
  </si>
  <si>
    <t>PROD-TEST-IND</t>
  </si>
  <si>
    <t>SPACES</t>
  </si>
  <si>
    <t>SEQUENCE-NO</t>
  </si>
  <si>
    <t>Must start with 0000001</t>
  </si>
  <si>
    <t>CONTRACT-NO</t>
  </si>
  <si>
    <t>Total count of DET records</t>
  </si>
  <si>
    <t>TEST or PROD</t>
  </si>
  <si>
    <t>FIELD NAME</t>
  </si>
  <si>
    <t>Detail records for the report</t>
  </si>
  <si>
    <t>DDPS-SYSTEM-DATE</t>
  </si>
  <si>
    <t>DDPS-SYSTEM-TIME</t>
  </si>
  <si>
    <t>‘CCYYMMDD’ = DDPS File creation date.</t>
  </si>
  <si>
    <t>‘HHMMSS’ = DDPS File creation time.</t>
  </si>
  <si>
    <t>AS-OF-MONTH</t>
  </si>
  <si>
    <t>"CHD"</t>
  </si>
  <si>
    <t>Must match CHD</t>
  </si>
  <si>
    <t>"CTR"</t>
  </si>
  <si>
    <t>CTR</t>
  </si>
  <si>
    <t>CHD</t>
  </si>
  <si>
    <t>Starts with 0000001</t>
  </si>
  <si>
    <t>Medicare HIC or RRB number.  If the beneficiary has more than one HICN on file, this is current HICN.</t>
  </si>
  <si>
    <t>Plan identification of the enrollee, as reported on the most recent PDE for the benefit year.</t>
  </si>
  <si>
    <t>AS-OF-YEAR</t>
  </si>
  <si>
    <t>FIELD DESCRIPTION / VALUES</t>
  </si>
  <si>
    <t>Occurs once per each CHD on the file</t>
  </si>
  <si>
    <t>DDPS-REPORT-ID</t>
  </si>
  <si>
    <t>DRUG-COVERAGE-STATUS-CODE</t>
  </si>
  <si>
    <t>BENEFICIARY-COUNT</t>
  </si>
  <si>
    <t>DET-RECORD-TOTAL</t>
  </si>
  <si>
    <t>CURRENT-CMS-HICN</t>
  </si>
  <si>
    <t>Identifies "data reported through" year.  Format is CCYY.</t>
  </si>
  <si>
    <t>Identifies "data reported through" month.  Valid values are 01 through 12.</t>
  </si>
  <si>
    <t>LAST-SUBMITTED-HICN</t>
  </si>
  <si>
    <t>HICN from the most recent accepted PDE in the DDPS database for that plan/beneficiary.</t>
  </si>
  <si>
    <t>LAST-SUBMITTED-CARDHOLDER-ID</t>
  </si>
  <si>
    <t>Occurs once per Submitting Contract for each one on file</t>
  </si>
  <si>
    <t xml:space="preserve">Submitting Contract number </t>
  </si>
  <si>
    <t>RHD</t>
  </si>
  <si>
    <t>Submitter Contract level file header</t>
  </si>
  <si>
    <t>RTR</t>
  </si>
  <si>
    <t>Occurs once per each RHD on the file</t>
  </si>
  <si>
    <t>Submitter Contract level file trailer</t>
  </si>
  <si>
    <t>DDPS Report identifier ('41COV')</t>
  </si>
  <si>
    <t>"RHD"</t>
  </si>
  <si>
    <t>Same as RHD</t>
  </si>
  <si>
    <t>"RTR"</t>
  </si>
  <si>
    <t>CURRENT-MONTH-TOTAL-GROSS-DRUG-COST</t>
  </si>
  <si>
    <t>CURRENT-MONTH-LICS-AMOUNT</t>
  </si>
  <si>
    <t>CURRENT-MONTH-CPP-AMOUNT</t>
  </si>
  <si>
    <t>CURRENT-MONTH-P2P-AMOUNT</t>
  </si>
  <si>
    <t>CURRENT-MONTH-GDCB-AMOUNT</t>
  </si>
  <si>
    <t>CURRENT-MONTH-GDCA-AMOUNT</t>
  </si>
  <si>
    <t>CURRENT-MONTH-P2P-AMOUNT-DUE-FROM-ALL-PLANS-OF-RECORD</t>
  </si>
  <si>
    <t>Contract Number of the Plan of Record</t>
  </si>
  <si>
    <t>The amount related to the P2P reconciliation condition.  This amount represents the amount "due-from" the Plan of Record.   This field is the sum of the LICS Amount and CPP Amount.</t>
  </si>
  <si>
    <t>Occurs 1 to many times per RHD record</t>
  </si>
  <si>
    <t>Monthly change in Gross Drug Cost Below the Catastrophic Coverage Threshold</t>
  </si>
  <si>
    <t>Monthly change in Gross Drug Cost Above the Catastrophic Coverage Threshold</t>
  </si>
  <si>
    <t>Monthly change in Low Income Cost Sharing Amount</t>
  </si>
  <si>
    <t>Monthly change in Covered Plan Paid Amount</t>
  </si>
  <si>
    <t>41COVCCYY###
(Where 
41 = Due from Contracts of Record - Current Month Report
COV indicates the drug coverage status being reported on (covered drugs only)   
CCYY indicates the benefit year
### indicates sequential versions of this file.  The 4 right-most positions are populated with spaces.)</t>
  </si>
  <si>
    <t>41COVCCYY###
(Where 
41 = Due from Contracts of Record - Current Month Report
COV indicates the drug coverage status being reported on (covered drugs only)
CCYY indicates the benefit year
### indicates sequential versions of this file.  The 4 right-most positions are populated with spaces.)</t>
  </si>
  <si>
    <t>Note: Only PDEs with a value of 'C' (Covered Drug) will be included on this report.</t>
  </si>
  <si>
    <t>Contract of Record level file header</t>
  </si>
  <si>
    <t>Contract of Record level file trailer</t>
  </si>
  <si>
    <t>Occurs once per Contract of Record for each one on file</t>
  </si>
  <si>
    <t>The amount related to the Plan-to-Plan reconciliation condition.  This amount represents the amount "due-from" this Contract of Record to this Submitting Contract.   This field is the sum of the LICS Amount and CPP Amount.</t>
  </si>
  <si>
    <t>The amount related to the Plan-to-Plan reconciliation condition.  This amount represents the amount "due-from" all Contracts of Record to this Submitting Contract.   This field is the sum of the LICS Amount and CPP Amount.</t>
  </si>
  <si>
    <t xml:space="preserve"> </t>
  </si>
  <si>
    <t>Sum of Net Ingred Cost, Net Dispens Fee, Net Sales Tax, and Net Vaccine Admin Fee.</t>
  </si>
  <si>
    <t>Count of Beneficiaries with utilization in the reporting period</t>
  </si>
  <si>
    <t>Sum of Net Ingred Cost, Net Dispens Fee, Net Sales Tax, and Net Vaccine Admin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</si>
</sst>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0" xfId="0" applyFont="1" applyAlignment="1">
      <alignment/>
    </xf>
    <xf numFmtId="16" fontId="0" fillId="0" borderId="3" xfId="0" applyNumberFormat="1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top" wrapText="1"/>
    </xf>
    <xf numFmtId="16" fontId="0" fillId="0" borderId="3" xfId="0" applyNumberFormat="1" applyFont="1" applyFill="1" applyBorder="1" applyAlignment="1" quotePrefix="1">
      <alignment horizontal="center" vertical="top" wrapText="1"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7" sqref="A7:IV7"/>
    </sheetView>
  </sheetViews>
  <sheetFormatPr defaultColWidth="9.140625" defaultRowHeight="12.75"/>
  <cols>
    <col min="1" max="1" width="16.140625" style="7" bestFit="1" customWidth="1"/>
    <col min="2" max="2" width="30.421875" style="7" customWidth="1"/>
    <col min="3" max="3" width="63.57421875" style="7" bestFit="1" customWidth="1"/>
    <col min="4" max="252" width="8.421875" style="7" bestFit="1" customWidth="1"/>
    <col min="253" max="16384" width="8.421875" style="7" customWidth="1"/>
  </cols>
  <sheetData>
    <row r="1" spans="1:3" ht="12.75">
      <c r="A1" s="5" t="s">
        <v>0</v>
      </c>
      <c r="B1" s="11" t="s">
        <v>1</v>
      </c>
      <c r="C1" s="11" t="s">
        <v>2</v>
      </c>
    </row>
    <row r="2" spans="1:6" ht="12.75">
      <c r="A2" s="1" t="s">
        <v>29</v>
      </c>
      <c r="B2" s="2" t="s">
        <v>49</v>
      </c>
      <c r="C2" s="2" t="s">
        <v>46</v>
      </c>
      <c r="D2" s="16"/>
      <c r="E2" s="16"/>
      <c r="F2" s="16"/>
    </row>
    <row r="3" spans="1:6" ht="12.75">
      <c r="A3" s="1" t="s">
        <v>48</v>
      </c>
      <c r="B3" s="2" t="s">
        <v>74</v>
      </c>
      <c r="C3" s="2" t="s">
        <v>76</v>
      </c>
      <c r="D3" s="16"/>
      <c r="E3" s="16"/>
      <c r="F3" s="16"/>
    </row>
    <row r="4" spans="1:6" ht="12.75">
      <c r="A4" s="1" t="s">
        <v>3</v>
      </c>
      <c r="B4" s="2" t="s">
        <v>19</v>
      </c>
      <c r="C4" s="2" t="s">
        <v>66</v>
      </c>
      <c r="D4" s="16"/>
      <c r="E4" s="16"/>
      <c r="F4" s="16"/>
    </row>
    <row r="5" spans="1:6" ht="12.75">
      <c r="A5" s="1" t="s">
        <v>50</v>
      </c>
      <c r="B5" s="2" t="s">
        <v>75</v>
      </c>
      <c r="C5" s="2" t="s">
        <v>51</v>
      </c>
      <c r="D5" s="16"/>
      <c r="E5" s="16"/>
      <c r="F5" s="16"/>
    </row>
    <row r="6" spans="1:6" ht="12.75">
      <c r="A6" s="1" t="s">
        <v>28</v>
      </c>
      <c r="B6" s="2" t="s">
        <v>52</v>
      </c>
      <c r="C6" s="2" t="s">
        <v>35</v>
      </c>
      <c r="D6" s="16"/>
      <c r="E6" s="16"/>
      <c r="F6" s="16"/>
    </row>
    <row r="7" spans="1:3" ht="12.75">
      <c r="A7" s="19"/>
      <c r="B7" s="19"/>
      <c r="C7" s="19"/>
    </row>
    <row r="8" spans="1:3" ht="12.75">
      <c r="A8" s="19"/>
      <c r="B8" s="19"/>
      <c r="C8" s="19"/>
    </row>
    <row r="9" spans="1:3" ht="12.75">
      <c r="A9" s="19"/>
      <c r="B9" s="19"/>
      <c r="C9" s="19"/>
    </row>
    <row r="10" spans="1:3" ht="12.75">
      <c r="A10" s="23" t="s">
        <v>79</v>
      </c>
      <c r="B10" s="23"/>
      <c r="C10" s="23"/>
    </row>
    <row r="12" spans="1:3" ht="25.5" customHeight="1">
      <c r="A12" s="24"/>
      <c r="B12" s="23"/>
      <c r="C12" s="23"/>
    </row>
  </sheetData>
  <mergeCells count="2">
    <mergeCell ref="A10:C10"/>
    <mergeCell ref="A12:C12"/>
  </mergeCells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6.28125" style="7" bestFit="1" customWidth="1"/>
    <col min="2" max="2" width="47.57421875" style="7" bestFit="1" customWidth="1"/>
    <col min="3" max="16384" width="9.140625" style="7" customWidth="1"/>
  </cols>
  <sheetData>
    <row r="1" spans="1:2" ht="25.5">
      <c r="A1" s="5" t="s">
        <v>4</v>
      </c>
      <c r="B1" s="6" t="s">
        <v>18</v>
      </c>
    </row>
    <row r="2" spans="1:2" ht="12.75">
      <c r="A2" s="20">
        <v>4</v>
      </c>
      <c r="B2" s="13" t="s">
        <v>40</v>
      </c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C1">
      <selection activeCell="G1" sqref="G1:H16384"/>
    </sheetView>
  </sheetViews>
  <sheetFormatPr defaultColWidth="9.140625" defaultRowHeight="12.75"/>
  <cols>
    <col min="1" max="1" width="8.28125" style="7" customWidth="1"/>
    <col min="2" max="2" width="29.28125" style="7" customWidth="1"/>
    <col min="3" max="3" width="10.00390625" style="7" bestFit="1" customWidth="1"/>
    <col min="4" max="4" width="9.00390625" style="7" bestFit="1" customWidth="1"/>
    <col min="5" max="5" width="8.421875" style="7" bestFit="1" customWidth="1"/>
    <col min="6" max="6" width="52.8515625" style="7" customWidth="1"/>
    <col min="7" max="8" width="8.421875" style="7" hidden="1" customWidth="1"/>
    <col min="9" max="245" width="8.421875" style="7" bestFit="1" customWidth="1"/>
    <col min="246" max="16384" width="8.421875" style="7" customWidth="1"/>
  </cols>
  <sheetData>
    <row r="1" spans="1:6" ht="24.75" customHeight="1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34</v>
      </c>
    </row>
    <row r="2" spans="1:8" ht="12.75">
      <c r="A2" s="3">
        <v>1</v>
      </c>
      <c r="B2" s="4" t="s">
        <v>9</v>
      </c>
      <c r="C2" s="8" t="str">
        <f aca="true" t="shared" si="0" ref="C2:C11">G2&amp;" - "&amp;H2</f>
        <v>1 - 3</v>
      </c>
      <c r="D2" s="9" t="str">
        <f aca="true" t="shared" si="1" ref="D2:D11">"X("&amp;E2&amp;")"</f>
        <v>X(3)</v>
      </c>
      <c r="E2" s="3">
        <v>3</v>
      </c>
      <c r="F2" s="4" t="s">
        <v>25</v>
      </c>
      <c r="G2" s="15">
        <v>1</v>
      </c>
      <c r="H2" s="15">
        <f>E2</f>
        <v>3</v>
      </c>
    </row>
    <row r="3" spans="1:8" ht="12.75">
      <c r="A3" s="3">
        <v>2</v>
      </c>
      <c r="B3" s="4" t="s">
        <v>13</v>
      </c>
      <c r="C3" s="8" t="str">
        <f t="shared" si="0"/>
        <v>4 - 10</v>
      </c>
      <c r="D3" s="9" t="str">
        <f>"9("&amp;E3&amp;")"</f>
        <v>9(7)</v>
      </c>
      <c r="E3" s="3">
        <v>7</v>
      </c>
      <c r="F3" s="13" t="s">
        <v>30</v>
      </c>
      <c r="G3" s="15">
        <f aca="true" t="shared" si="2" ref="G3:G12">H2+1</f>
        <v>4</v>
      </c>
      <c r="H3" s="15">
        <f aca="true" t="shared" si="3" ref="H3:H11">G3+E3-1</f>
        <v>10</v>
      </c>
    </row>
    <row r="4" spans="1:8" ht="12.75">
      <c r="A4" s="3">
        <v>3</v>
      </c>
      <c r="B4" s="4" t="s">
        <v>15</v>
      </c>
      <c r="C4" s="8" t="str">
        <f t="shared" si="0"/>
        <v>11 - 15</v>
      </c>
      <c r="D4" s="9" t="str">
        <f t="shared" si="1"/>
        <v>X(5)</v>
      </c>
      <c r="E4" s="3">
        <v>5</v>
      </c>
      <c r="F4" s="13" t="s">
        <v>47</v>
      </c>
      <c r="G4" s="15">
        <f t="shared" si="2"/>
        <v>11</v>
      </c>
      <c r="H4" s="15">
        <f t="shared" si="3"/>
        <v>15</v>
      </c>
    </row>
    <row r="5" spans="1:8" ht="114.75">
      <c r="A5" s="3">
        <v>4</v>
      </c>
      <c r="B5" s="4" t="s">
        <v>10</v>
      </c>
      <c r="C5" s="8" t="str">
        <f t="shared" si="0"/>
        <v>16 - 31</v>
      </c>
      <c r="D5" s="9" t="str">
        <f t="shared" si="1"/>
        <v>X(16)</v>
      </c>
      <c r="E5" s="3">
        <v>16</v>
      </c>
      <c r="F5" s="13" t="s">
        <v>71</v>
      </c>
      <c r="G5" s="15">
        <f t="shared" si="2"/>
        <v>16</v>
      </c>
      <c r="H5" s="15">
        <f t="shared" si="3"/>
        <v>31</v>
      </c>
    </row>
    <row r="6" spans="1:8" ht="12.75">
      <c r="A6" s="3">
        <v>5</v>
      </c>
      <c r="B6" s="2" t="s">
        <v>11</v>
      </c>
      <c r="C6" s="8" t="str">
        <f t="shared" si="0"/>
        <v>32 - 35</v>
      </c>
      <c r="D6" s="9" t="str">
        <f t="shared" si="1"/>
        <v>X(4)</v>
      </c>
      <c r="E6" s="12">
        <v>4</v>
      </c>
      <c r="F6" s="2" t="s">
        <v>17</v>
      </c>
      <c r="G6" s="15">
        <f t="shared" si="2"/>
        <v>32</v>
      </c>
      <c r="H6" s="15">
        <f t="shared" si="3"/>
        <v>35</v>
      </c>
    </row>
    <row r="7" spans="1:8" ht="12.75">
      <c r="A7" s="3">
        <v>6</v>
      </c>
      <c r="B7" s="4" t="s">
        <v>33</v>
      </c>
      <c r="C7" s="8" t="str">
        <f t="shared" si="0"/>
        <v>36 - 39</v>
      </c>
      <c r="D7" s="12" t="str">
        <f>"X("&amp;E7&amp;")"</f>
        <v>X(4)</v>
      </c>
      <c r="E7" s="3">
        <v>4</v>
      </c>
      <c r="F7" s="13" t="s">
        <v>41</v>
      </c>
      <c r="G7" s="15">
        <f t="shared" si="2"/>
        <v>36</v>
      </c>
      <c r="H7" s="15">
        <f t="shared" si="3"/>
        <v>39</v>
      </c>
    </row>
    <row r="8" spans="1:8" ht="25.5">
      <c r="A8" s="3">
        <v>7</v>
      </c>
      <c r="B8" s="4" t="s">
        <v>24</v>
      </c>
      <c r="C8" s="8" t="str">
        <f t="shared" si="0"/>
        <v>40 - 41</v>
      </c>
      <c r="D8" s="12" t="str">
        <f>"X("&amp;E8&amp;")"</f>
        <v>X(2)</v>
      </c>
      <c r="E8" s="3">
        <v>2</v>
      </c>
      <c r="F8" s="13" t="s">
        <v>42</v>
      </c>
      <c r="G8" s="15">
        <f t="shared" si="2"/>
        <v>40</v>
      </c>
      <c r="H8" s="15">
        <f t="shared" si="3"/>
        <v>41</v>
      </c>
    </row>
    <row r="9" spans="1:8" ht="12.75">
      <c r="A9" s="3">
        <v>8</v>
      </c>
      <c r="B9" s="4" t="s">
        <v>20</v>
      </c>
      <c r="C9" s="8" t="str">
        <f t="shared" si="0"/>
        <v>42 - 49</v>
      </c>
      <c r="D9" s="12" t="str">
        <f>"X("&amp;E9&amp;")"</f>
        <v>X(8)</v>
      </c>
      <c r="E9" s="3">
        <v>8</v>
      </c>
      <c r="F9" s="13" t="s">
        <v>22</v>
      </c>
      <c r="G9" s="15">
        <f t="shared" si="2"/>
        <v>42</v>
      </c>
      <c r="H9" s="15">
        <f t="shared" si="3"/>
        <v>49</v>
      </c>
    </row>
    <row r="10" spans="1:8" ht="12.75">
      <c r="A10" s="3">
        <v>9</v>
      </c>
      <c r="B10" s="4" t="s">
        <v>21</v>
      </c>
      <c r="C10" s="8" t="str">
        <f t="shared" si="0"/>
        <v>50 - 55</v>
      </c>
      <c r="D10" s="12" t="str">
        <f>"X("&amp;E10&amp;")"</f>
        <v>X(6)</v>
      </c>
      <c r="E10" s="3">
        <v>6</v>
      </c>
      <c r="F10" s="13" t="s">
        <v>23</v>
      </c>
      <c r="G10" s="15">
        <f t="shared" si="2"/>
        <v>50</v>
      </c>
      <c r="H10" s="15">
        <f t="shared" si="3"/>
        <v>55</v>
      </c>
    </row>
    <row r="11" spans="1:8" ht="12.75">
      <c r="A11" s="3">
        <v>10</v>
      </c>
      <c r="B11" s="4" t="s">
        <v>36</v>
      </c>
      <c r="C11" s="8" t="str">
        <f t="shared" si="0"/>
        <v>56 - 60</v>
      </c>
      <c r="D11" s="9" t="str">
        <f t="shared" si="1"/>
        <v>X(5)</v>
      </c>
      <c r="E11" s="3">
        <v>5</v>
      </c>
      <c r="F11" s="13" t="s">
        <v>53</v>
      </c>
      <c r="G11" s="15">
        <f t="shared" si="2"/>
        <v>56</v>
      </c>
      <c r="H11" s="15">
        <f t="shared" si="3"/>
        <v>60</v>
      </c>
    </row>
    <row r="12" spans="1:8" ht="12.75">
      <c r="A12" s="3">
        <v>11</v>
      </c>
      <c r="B12" s="2" t="s">
        <v>8</v>
      </c>
      <c r="C12" s="8" t="str">
        <f>G12&amp;" - "&amp;H12</f>
        <v>61 - 512</v>
      </c>
      <c r="D12" s="9" t="str">
        <f>"X("&amp;E12&amp;")"</f>
        <v>X(452)</v>
      </c>
      <c r="E12" s="9">
        <f>H12-G12+1</f>
        <v>452</v>
      </c>
      <c r="F12" s="13" t="s">
        <v>12</v>
      </c>
      <c r="G12" s="15">
        <f t="shared" si="2"/>
        <v>61</v>
      </c>
      <c r="H12" s="15">
        <v>512</v>
      </c>
    </row>
    <row r="13" ht="12.75">
      <c r="F13" s="19"/>
    </row>
    <row r="14" ht="12.75">
      <c r="F14" s="19"/>
    </row>
    <row r="15" ht="12.75">
      <c r="F15" s="19"/>
    </row>
    <row r="16" ht="12.75">
      <c r="F16" s="19"/>
    </row>
    <row r="17" ht="12.75">
      <c r="F17" s="19"/>
    </row>
    <row r="18" ht="12.75">
      <c r="F18" s="19"/>
    </row>
    <row r="19" ht="12.75">
      <c r="F19" s="19"/>
    </row>
    <row r="20" ht="12.75">
      <c r="F20" s="19"/>
    </row>
    <row r="21" ht="12.75">
      <c r="F21" s="19"/>
    </row>
    <row r="22" ht="12.75">
      <c r="F22" s="19"/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D4">
      <selection activeCell="G4" sqref="G1:H16384"/>
    </sheetView>
  </sheetViews>
  <sheetFormatPr defaultColWidth="9.140625" defaultRowHeight="12.75"/>
  <cols>
    <col min="1" max="1" width="6.28125" style="7" bestFit="1" customWidth="1"/>
    <col min="2" max="2" width="20.140625" style="7" bestFit="1" customWidth="1"/>
    <col min="3" max="3" width="10.00390625" style="7" bestFit="1" customWidth="1"/>
    <col min="4" max="4" width="9.00390625" style="7" bestFit="1" customWidth="1"/>
    <col min="5" max="5" width="8.421875" style="7" bestFit="1" customWidth="1"/>
    <col min="6" max="6" width="54.8515625" style="7" customWidth="1"/>
    <col min="7" max="8" width="8.421875" style="7" hidden="1" customWidth="1"/>
    <col min="9" max="244" width="8.421875" style="7" bestFit="1" customWidth="1"/>
    <col min="245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34</v>
      </c>
    </row>
    <row r="2" spans="1:8" ht="12.75">
      <c r="A2" s="3">
        <v>1</v>
      </c>
      <c r="B2" s="4" t="s">
        <v>9</v>
      </c>
      <c r="C2" s="8" t="str">
        <f aca="true" t="shared" si="0" ref="C2:C13">G2&amp;" - "&amp;H2</f>
        <v>1 - 3</v>
      </c>
      <c r="D2" s="9" t="str">
        <f aca="true" t="shared" si="1" ref="D2:D13">"X("&amp;E2&amp;")"</f>
        <v>X(3)</v>
      </c>
      <c r="E2" s="3">
        <v>3</v>
      </c>
      <c r="F2" s="13" t="s">
        <v>54</v>
      </c>
      <c r="G2" s="15">
        <v>1</v>
      </c>
      <c r="H2" s="15">
        <f>E2</f>
        <v>3</v>
      </c>
    </row>
    <row r="3" spans="1:8" ht="12.75">
      <c r="A3" s="3">
        <v>2</v>
      </c>
      <c r="B3" s="4" t="s">
        <v>13</v>
      </c>
      <c r="C3" s="8" t="str">
        <f t="shared" si="0"/>
        <v>4 - 10</v>
      </c>
      <c r="D3" s="9" t="str">
        <f>"9("&amp;E3&amp;")"</f>
        <v>9(7)</v>
      </c>
      <c r="E3" s="3">
        <v>7</v>
      </c>
      <c r="F3" s="13" t="s">
        <v>30</v>
      </c>
      <c r="G3" s="15">
        <f aca="true" t="shared" si="2" ref="G3:G13">H2+1</f>
        <v>4</v>
      </c>
      <c r="H3" s="15">
        <f aca="true" t="shared" si="3" ref="H3:H12">G3+E3-1</f>
        <v>10</v>
      </c>
    </row>
    <row r="4" spans="1:8" ht="12.75">
      <c r="A4" s="3">
        <v>3</v>
      </c>
      <c r="B4" s="4" t="s">
        <v>15</v>
      </c>
      <c r="C4" s="8" t="str">
        <f t="shared" si="0"/>
        <v>11 - 15</v>
      </c>
      <c r="D4" s="9" t="str">
        <f t="shared" si="1"/>
        <v>X(5)</v>
      </c>
      <c r="E4" s="3">
        <v>5</v>
      </c>
      <c r="F4" s="13" t="s">
        <v>64</v>
      </c>
      <c r="G4" s="15">
        <f t="shared" si="2"/>
        <v>11</v>
      </c>
      <c r="H4" s="15">
        <f t="shared" si="3"/>
        <v>15</v>
      </c>
    </row>
    <row r="5" spans="1:8" ht="12.75">
      <c r="A5" s="3">
        <v>4</v>
      </c>
      <c r="B5" s="4" t="s">
        <v>8</v>
      </c>
      <c r="C5" s="8" t="str">
        <f>G5&amp;" - "&amp;H5</f>
        <v>16 - 18</v>
      </c>
      <c r="D5" s="9" t="str">
        <f>"X("&amp;E5&amp;")"</f>
        <v>X(3)</v>
      </c>
      <c r="E5" s="3">
        <v>3</v>
      </c>
      <c r="F5" s="13" t="s">
        <v>12</v>
      </c>
      <c r="G5" s="15">
        <f t="shared" si="2"/>
        <v>16</v>
      </c>
      <c r="H5" s="15">
        <f>G5+E5-1</f>
        <v>18</v>
      </c>
    </row>
    <row r="6" spans="1:8" ht="114.75">
      <c r="A6" s="3">
        <v>5</v>
      </c>
      <c r="B6" s="4" t="s">
        <v>10</v>
      </c>
      <c r="C6" s="8" t="str">
        <f t="shared" si="0"/>
        <v>19 - 34</v>
      </c>
      <c r="D6" s="9" t="str">
        <f t="shared" si="1"/>
        <v>X(16)</v>
      </c>
      <c r="E6" s="3">
        <v>16</v>
      </c>
      <c r="F6" s="13" t="s">
        <v>72</v>
      </c>
      <c r="G6" s="15">
        <f t="shared" si="2"/>
        <v>19</v>
      </c>
      <c r="H6" s="15">
        <f t="shared" si="3"/>
        <v>34</v>
      </c>
    </row>
    <row r="7" spans="1:8" ht="12.75">
      <c r="A7" s="3">
        <v>6</v>
      </c>
      <c r="B7" s="2" t="s">
        <v>11</v>
      </c>
      <c r="C7" s="8" t="str">
        <f t="shared" si="0"/>
        <v>35 - 38</v>
      </c>
      <c r="D7" s="9" t="str">
        <f t="shared" si="1"/>
        <v>X(4)</v>
      </c>
      <c r="E7" s="12">
        <v>4</v>
      </c>
      <c r="F7" s="2" t="s">
        <v>17</v>
      </c>
      <c r="G7" s="15">
        <f t="shared" si="2"/>
        <v>35</v>
      </c>
      <c r="H7" s="15">
        <f t="shared" si="3"/>
        <v>38</v>
      </c>
    </row>
    <row r="8" spans="1:8" ht="12.75">
      <c r="A8" s="3">
        <v>7</v>
      </c>
      <c r="B8" s="4" t="s">
        <v>33</v>
      </c>
      <c r="C8" s="8" t="str">
        <f t="shared" si="0"/>
        <v>39 - 42</v>
      </c>
      <c r="D8" s="12" t="str">
        <f>"X("&amp;E8&amp;")"</f>
        <v>X(4)</v>
      </c>
      <c r="E8" s="3">
        <v>4</v>
      </c>
      <c r="F8" s="13" t="s">
        <v>41</v>
      </c>
      <c r="G8" s="15">
        <f t="shared" si="2"/>
        <v>39</v>
      </c>
      <c r="H8" s="15">
        <f t="shared" si="3"/>
        <v>42</v>
      </c>
    </row>
    <row r="9" spans="1:8" ht="25.5">
      <c r="A9" s="3">
        <v>8</v>
      </c>
      <c r="B9" s="4" t="s">
        <v>24</v>
      </c>
      <c r="C9" s="8" t="str">
        <f t="shared" si="0"/>
        <v>43 - 44</v>
      </c>
      <c r="D9" s="12" t="str">
        <f>"X("&amp;E9&amp;")"</f>
        <v>X(2)</v>
      </c>
      <c r="E9" s="3">
        <v>2</v>
      </c>
      <c r="F9" s="13" t="s">
        <v>42</v>
      </c>
      <c r="G9" s="15">
        <f t="shared" si="2"/>
        <v>43</v>
      </c>
      <c r="H9" s="15">
        <f t="shared" si="3"/>
        <v>44</v>
      </c>
    </row>
    <row r="10" spans="1:8" ht="12.75">
      <c r="A10" s="3">
        <v>9</v>
      </c>
      <c r="B10" s="4" t="s">
        <v>20</v>
      </c>
      <c r="C10" s="8" t="str">
        <f t="shared" si="0"/>
        <v>45 - 52</v>
      </c>
      <c r="D10" s="12" t="str">
        <f>"X("&amp;E10&amp;")"</f>
        <v>X(8)</v>
      </c>
      <c r="E10" s="3">
        <v>8</v>
      </c>
      <c r="F10" s="13" t="s">
        <v>22</v>
      </c>
      <c r="G10" s="15">
        <f t="shared" si="2"/>
        <v>45</v>
      </c>
      <c r="H10" s="15">
        <f t="shared" si="3"/>
        <v>52</v>
      </c>
    </row>
    <row r="11" spans="1:8" ht="12.75">
      <c r="A11" s="3">
        <v>10</v>
      </c>
      <c r="B11" s="4" t="s">
        <v>21</v>
      </c>
      <c r="C11" s="8" t="str">
        <f t="shared" si="0"/>
        <v>53 - 58</v>
      </c>
      <c r="D11" s="12" t="str">
        <f>"X("&amp;E11&amp;")"</f>
        <v>X(6)</v>
      </c>
      <c r="E11" s="3">
        <v>6</v>
      </c>
      <c r="F11" s="13" t="s">
        <v>23</v>
      </c>
      <c r="G11" s="15">
        <f t="shared" si="2"/>
        <v>53</v>
      </c>
      <c r="H11" s="15">
        <f t="shared" si="3"/>
        <v>58</v>
      </c>
    </row>
    <row r="12" spans="1:8" ht="12.75">
      <c r="A12" s="3">
        <v>11</v>
      </c>
      <c r="B12" s="4" t="s">
        <v>36</v>
      </c>
      <c r="C12" s="8" t="str">
        <f t="shared" si="0"/>
        <v>59 - 63</v>
      </c>
      <c r="D12" s="9" t="str">
        <f t="shared" si="1"/>
        <v>X(5)</v>
      </c>
      <c r="E12" s="3">
        <v>5</v>
      </c>
      <c r="F12" s="13" t="s">
        <v>53</v>
      </c>
      <c r="G12" s="15">
        <f t="shared" si="2"/>
        <v>59</v>
      </c>
      <c r="H12" s="15">
        <f t="shared" si="3"/>
        <v>63</v>
      </c>
    </row>
    <row r="13" spans="1:8" ht="12.75">
      <c r="A13" s="3">
        <v>12</v>
      </c>
      <c r="B13" s="2" t="s">
        <v>8</v>
      </c>
      <c r="C13" s="8" t="str">
        <f t="shared" si="0"/>
        <v>64 - 512</v>
      </c>
      <c r="D13" s="9" t="str">
        <f t="shared" si="1"/>
        <v>X(449)</v>
      </c>
      <c r="E13" s="9">
        <f>H13-G13+1</f>
        <v>449</v>
      </c>
      <c r="F13" s="13" t="s">
        <v>12</v>
      </c>
      <c r="G13" s="15">
        <f t="shared" si="2"/>
        <v>64</v>
      </c>
      <c r="H13" s="15">
        <v>512</v>
      </c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C7">
      <selection activeCell="D15" sqref="D15"/>
    </sheetView>
  </sheetViews>
  <sheetFormatPr defaultColWidth="9.140625" defaultRowHeight="12.75"/>
  <cols>
    <col min="1" max="1" width="6.28125" style="7" bestFit="1" customWidth="1"/>
    <col min="2" max="2" width="49.140625" style="7" bestFit="1" customWidth="1"/>
    <col min="3" max="3" width="10.00390625" style="7" bestFit="1" customWidth="1"/>
    <col min="4" max="4" width="9.7109375" style="7" bestFit="1" customWidth="1"/>
    <col min="5" max="5" width="8.421875" style="7" bestFit="1" customWidth="1"/>
    <col min="6" max="6" width="31.140625" style="7" customWidth="1"/>
    <col min="7" max="8" width="8.421875" style="7" hidden="1" customWidth="1"/>
    <col min="9" max="160" width="8.421875" style="7" bestFit="1" customWidth="1"/>
    <col min="161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34</v>
      </c>
    </row>
    <row r="2" spans="1:8" ht="12.75">
      <c r="A2" s="1">
        <v>1</v>
      </c>
      <c r="B2" s="2" t="s">
        <v>9</v>
      </c>
      <c r="C2" s="8" t="str">
        <f aca="true" t="shared" si="0" ref="C2:C14">G2&amp;" - "&amp;H2</f>
        <v>1 - 3</v>
      </c>
      <c r="D2" s="9" t="str">
        <f aca="true" t="shared" si="1" ref="D2:D7">"X("&amp;E2&amp;")"</f>
        <v>X(3)</v>
      </c>
      <c r="E2" s="12">
        <v>3</v>
      </c>
      <c r="F2" s="2" t="s">
        <v>3</v>
      </c>
      <c r="G2" s="15">
        <v>1</v>
      </c>
      <c r="H2" s="15">
        <f>E2</f>
        <v>3</v>
      </c>
    </row>
    <row r="3" spans="1:8" ht="12.75">
      <c r="A3" s="1">
        <v>2</v>
      </c>
      <c r="B3" s="2" t="s">
        <v>13</v>
      </c>
      <c r="C3" s="21" t="str">
        <f t="shared" si="0"/>
        <v>4 - 10</v>
      </c>
      <c r="D3" s="12" t="str">
        <f>"9("&amp;E3&amp;")"</f>
        <v>9(7)</v>
      </c>
      <c r="E3" s="12">
        <v>7</v>
      </c>
      <c r="F3" s="2" t="s">
        <v>14</v>
      </c>
      <c r="G3" s="15">
        <f aca="true" t="shared" si="2" ref="G3:G14">H2+1</f>
        <v>4</v>
      </c>
      <c r="H3" s="15">
        <f>G3+E3-1</f>
        <v>10</v>
      </c>
    </row>
    <row r="4" spans="1:8" ht="38.25">
      <c r="A4" s="1">
        <v>3</v>
      </c>
      <c r="B4" s="18" t="s">
        <v>37</v>
      </c>
      <c r="C4" s="21" t="str">
        <f t="shared" si="0"/>
        <v>11 - 11</v>
      </c>
      <c r="D4" s="12" t="str">
        <f t="shared" si="1"/>
        <v>X(1)</v>
      </c>
      <c r="E4" s="12">
        <v>1</v>
      </c>
      <c r="F4" s="2" t="s">
        <v>73</v>
      </c>
      <c r="G4" s="15">
        <f t="shared" si="2"/>
        <v>11</v>
      </c>
      <c r="H4" s="15">
        <f aca="true" t="shared" si="3" ref="H4:H12">G4+E4-1</f>
        <v>11</v>
      </c>
    </row>
    <row r="5" spans="1:8" ht="38.25">
      <c r="A5" s="1">
        <v>4</v>
      </c>
      <c r="B5" s="18" t="s">
        <v>40</v>
      </c>
      <c r="C5" s="21" t="str">
        <f t="shared" si="0"/>
        <v>12 - 31</v>
      </c>
      <c r="D5" s="12" t="str">
        <f t="shared" si="1"/>
        <v>X(20)</v>
      </c>
      <c r="E5" s="12">
        <v>20</v>
      </c>
      <c r="F5" s="2" t="s">
        <v>31</v>
      </c>
      <c r="G5" s="15">
        <f t="shared" si="2"/>
        <v>12</v>
      </c>
      <c r="H5" s="15">
        <f t="shared" si="3"/>
        <v>31</v>
      </c>
    </row>
    <row r="6" spans="1:8" ht="38.25">
      <c r="A6" s="1">
        <v>5</v>
      </c>
      <c r="B6" s="18" t="s">
        <v>43</v>
      </c>
      <c r="C6" s="21" t="str">
        <f t="shared" si="0"/>
        <v>32 - 51</v>
      </c>
      <c r="D6" s="12" t="str">
        <f t="shared" si="1"/>
        <v>X(20)</v>
      </c>
      <c r="E6" s="12">
        <v>20</v>
      </c>
      <c r="F6" s="2" t="s">
        <v>44</v>
      </c>
      <c r="G6" s="15">
        <f t="shared" si="2"/>
        <v>32</v>
      </c>
      <c r="H6" s="15">
        <f t="shared" si="3"/>
        <v>51</v>
      </c>
    </row>
    <row r="7" spans="1:8" ht="38.25">
      <c r="A7" s="1">
        <v>6</v>
      </c>
      <c r="B7" s="18" t="s">
        <v>45</v>
      </c>
      <c r="C7" s="21" t="str">
        <f t="shared" si="0"/>
        <v>52 - 71</v>
      </c>
      <c r="D7" s="12" t="str">
        <f t="shared" si="1"/>
        <v>X(20)</v>
      </c>
      <c r="E7" s="12">
        <v>20</v>
      </c>
      <c r="F7" s="2" t="s">
        <v>32</v>
      </c>
      <c r="G7" s="15">
        <f t="shared" si="2"/>
        <v>52</v>
      </c>
      <c r="H7" s="15">
        <f t="shared" si="3"/>
        <v>71</v>
      </c>
    </row>
    <row r="8" spans="1:8" ht="38.25">
      <c r="A8" s="1">
        <v>7</v>
      </c>
      <c r="B8" s="18" t="s">
        <v>61</v>
      </c>
      <c r="C8" s="21" t="str">
        <f t="shared" si="0"/>
        <v>72 - 85</v>
      </c>
      <c r="D8" s="12" t="str">
        <f aca="true" t="shared" si="4" ref="D8:D13">"S9("&amp;E8-2&amp;")V99"</f>
        <v>S9(12)V99</v>
      </c>
      <c r="E8" s="12">
        <v>14</v>
      </c>
      <c r="F8" s="2" t="s">
        <v>67</v>
      </c>
      <c r="G8" s="15">
        <f t="shared" si="2"/>
        <v>72</v>
      </c>
      <c r="H8" s="15">
        <f t="shared" si="3"/>
        <v>85</v>
      </c>
    </row>
    <row r="9" spans="1:8" ht="38.25">
      <c r="A9" s="1">
        <v>8</v>
      </c>
      <c r="B9" s="18" t="s">
        <v>62</v>
      </c>
      <c r="C9" s="21" t="str">
        <f t="shared" si="0"/>
        <v>86 - 99</v>
      </c>
      <c r="D9" s="12" t="str">
        <f t="shared" si="4"/>
        <v>S9(12)V99</v>
      </c>
      <c r="E9" s="12">
        <v>14</v>
      </c>
      <c r="F9" s="2" t="s">
        <v>68</v>
      </c>
      <c r="G9" s="15">
        <f t="shared" si="2"/>
        <v>86</v>
      </c>
      <c r="H9" s="15">
        <f t="shared" si="3"/>
        <v>99</v>
      </c>
    </row>
    <row r="10" spans="1:8" ht="38.25">
      <c r="A10" s="1">
        <v>9</v>
      </c>
      <c r="B10" s="18" t="s">
        <v>57</v>
      </c>
      <c r="C10" s="21" t="str">
        <f t="shared" si="0"/>
        <v>100 - 113</v>
      </c>
      <c r="D10" s="12" t="str">
        <f t="shared" si="4"/>
        <v>S9(12)V99</v>
      </c>
      <c r="E10" s="12">
        <v>14</v>
      </c>
      <c r="F10" s="2" t="s">
        <v>80</v>
      </c>
      <c r="G10" s="15">
        <f t="shared" si="2"/>
        <v>100</v>
      </c>
      <c r="H10" s="15">
        <f t="shared" si="3"/>
        <v>113</v>
      </c>
    </row>
    <row r="11" spans="1:8" ht="25.5">
      <c r="A11" s="1">
        <v>10</v>
      </c>
      <c r="B11" s="18" t="s">
        <v>58</v>
      </c>
      <c r="C11" s="21" t="str">
        <f t="shared" si="0"/>
        <v>114 - 127</v>
      </c>
      <c r="D11" s="12" t="str">
        <f t="shared" si="4"/>
        <v>S9(12)V99</v>
      </c>
      <c r="E11" s="12">
        <v>14</v>
      </c>
      <c r="F11" s="2" t="s">
        <v>69</v>
      </c>
      <c r="G11" s="15">
        <f t="shared" si="2"/>
        <v>114</v>
      </c>
      <c r="H11" s="15">
        <f t="shared" si="3"/>
        <v>127</v>
      </c>
    </row>
    <row r="12" spans="1:8" ht="25.5">
      <c r="A12" s="1">
        <v>11</v>
      </c>
      <c r="B12" s="18" t="s">
        <v>59</v>
      </c>
      <c r="C12" s="21" t="str">
        <f t="shared" si="0"/>
        <v>128 - 141</v>
      </c>
      <c r="D12" s="12" t="str">
        <f t="shared" si="4"/>
        <v>S9(12)V99</v>
      </c>
      <c r="E12" s="12">
        <v>14</v>
      </c>
      <c r="F12" s="2" t="s">
        <v>70</v>
      </c>
      <c r="G12" s="15">
        <f t="shared" si="2"/>
        <v>128</v>
      </c>
      <c r="H12" s="15">
        <f t="shared" si="3"/>
        <v>141</v>
      </c>
    </row>
    <row r="13" spans="1:8" ht="76.5">
      <c r="A13" s="1">
        <v>12</v>
      </c>
      <c r="B13" s="18" t="s">
        <v>60</v>
      </c>
      <c r="C13" s="21" t="str">
        <f>G13&amp;" - "&amp;H13</f>
        <v>142 - 155</v>
      </c>
      <c r="D13" s="12" t="str">
        <f t="shared" si="4"/>
        <v>S9(12)V99</v>
      </c>
      <c r="E13" s="12">
        <v>14</v>
      </c>
      <c r="F13" s="2" t="s">
        <v>65</v>
      </c>
      <c r="G13" s="15">
        <f t="shared" si="2"/>
        <v>142</v>
      </c>
      <c r="H13" s="15">
        <f>G13+E13-1</f>
        <v>155</v>
      </c>
    </row>
    <row r="14" spans="1:8" ht="12.75">
      <c r="A14" s="1">
        <v>13</v>
      </c>
      <c r="B14" s="2" t="s">
        <v>8</v>
      </c>
      <c r="C14" s="21" t="str">
        <f t="shared" si="0"/>
        <v>156 - 512</v>
      </c>
      <c r="D14" s="12" t="str">
        <f>"X("&amp;E14&amp;")"</f>
        <v>X(357)</v>
      </c>
      <c r="E14" s="12">
        <f>H14-G14+1</f>
        <v>357</v>
      </c>
      <c r="F14" s="13" t="s">
        <v>12</v>
      </c>
      <c r="G14" s="15">
        <f t="shared" si="2"/>
        <v>156</v>
      </c>
      <c r="H14" s="15">
        <v>512</v>
      </c>
    </row>
    <row r="15" spans="2:6" ht="12.75">
      <c r="B15" s="19"/>
      <c r="C15" s="19"/>
      <c r="D15" s="14"/>
      <c r="E15" s="22"/>
      <c r="F15" s="19"/>
    </row>
    <row r="16" spans="2:6" ht="12.75">
      <c r="B16" s="19"/>
      <c r="C16" s="19"/>
      <c r="D16" s="19"/>
      <c r="E16" s="19"/>
      <c r="F16" s="19"/>
    </row>
    <row r="17" spans="2:6" ht="12.75">
      <c r="B17" s="19"/>
      <c r="C17" s="19"/>
      <c r="D17" s="19"/>
      <c r="E17" s="19"/>
      <c r="F17" s="19"/>
    </row>
    <row r="18" spans="2:6" ht="12.75">
      <c r="B18" s="19"/>
      <c r="C18" s="19"/>
      <c r="D18" s="19"/>
      <c r="E18" s="19"/>
      <c r="F18" s="19"/>
    </row>
    <row r="19" spans="2:6" ht="12.75">
      <c r="B19" s="19"/>
      <c r="C19" s="19"/>
      <c r="D19" s="19"/>
      <c r="E19" s="19"/>
      <c r="F19" s="19"/>
    </row>
    <row r="20" spans="2:6" ht="12.75">
      <c r="B20" s="19"/>
      <c r="C20" s="19"/>
      <c r="D20" s="19"/>
      <c r="E20" s="19"/>
      <c r="F20" s="19"/>
    </row>
    <row r="21" spans="2:6" ht="12.75">
      <c r="B21" s="19"/>
      <c r="C21" s="19"/>
      <c r="D21" s="19"/>
      <c r="E21" s="19"/>
      <c r="F21" s="19"/>
    </row>
    <row r="22" spans="2:6" ht="12.75">
      <c r="B22" s="19"/>
      <c r="C22" s="19"/>
      <c r="D22" s="19"/>
      <c r="E22" s="19"/>
      <c r="F22" s="19"/>
    </row>
    <row r="23" spans="2:6" ht="12.75">
      <c r="B23" s="19"/>
      <c r="C23" s="19"/>
      <c r="D23" s="19"/>
      <c r="E23" s="19"/>
      <c r="F23" s="19"/>
    </row>
    <row r="24" spans="2:6" ht="12.75">
      <c r="B24" s="19"/>
      <c r="C24" s="19"/>
      <c r="D24" s="19"/>
      <c r="E24" s="19"/>
      <c r="F24" s="19"/>
    </row>
    <row r="25" spans="2:6" ht="12.75">
      <c r="B25" s="19"/>
      <c r="C25" s="19"/>
      <c r="D25" s="19"/>
      <c r="E25" s="19"/>
      <c r="F25" s="19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C1">
      <selection activeCell="F11" sqref="F11"/>
    </sheetView>
  </sheetViews>
  <sheetFormatPr defaultColWidth="9.140625" defaultRowHeight="12.75"/>
  <cols>
    <col min="1" max="1" width="6.28125" style="7" bestFit="1" customWidth="1"/>
    <col min="2" max="2" width="49.140625" style="7" bestFit="1" customWidth="1"/>
    <col min="3" max="3" width="10.00390625" style="17" bestFit="1" customWidth="1"/>
    <col min="4" max="4" width="10.7109375" style="7" customWidth="1"/>
    <col min="5" max="5" width="8.421875" style="7" bestFit="1" customWidth="1"/>
    <col min="6" max="6" width="33.8515625" style="7" bestFit="1" customWidth="1"/>
    <col min="7" max="8" width="8.421875" style="7" hidden="1" customWidth="1"/>
    <col min="9" max="240" width="8.421875" style="7" bestFit="1" customWidth="1"/>
    <col min="241" max="16384" width="8.421875" style="7" customWidth="1"/>
  </cols>
  <sheetData>
    <row r="1" spans="1:6" ht="25.5">
      <c r="A1" s="5" t="s">
        <v>4</v>
      </c>
      <c r="B1" s="10" t="s">
        <v>18</v>
      </c>
      <c r="C1" s="5" t="s">
        <v>5</v>
      </c>
      <c r="D1" s="11" t="s">
        <v>6</v>
      </c>
      <c r="E1" s="11" t="s">
        <v>7</v>
      </c>
      <c r="F1" s="10" t="s">
        <v>34</v>
      </c>
    </row>
    <row r="2" spans="1:8" ht="12.75">
      <c r="A2" s="1">
        <v>1</v>
      </c>
      <c r="B2" s="2" t="s">
        <v>9</v>
      </c>
      <c r="C2" s="8" t="str">
        <f aca="true" t="shared" si="0" ref="C2:C15">G2&amp;" - "&amp;H2</f>
        <v>1 - 3</v>
      </c>
      <c r="D2" s="9" t="str">
        <f>"X("&amp;E2&amp;")"</f>
        <v>X(3)</v>
      </c>
      <c r="E2" s="12">
        <v>3</v>
      </c>
      <c r="F2" s="2" t="s">
        <v>56</v>
      </c>
      <c r="G2" s="15">
        <v>1</v>
      </c>
      <c r="H2" s="15">
        <f>E2</f>
        <v>3</v>
      </c>
    </row>
    <row r="3" spans="1:8" ht="12.75">
      <c r="A3" s="1">
        <v>2</v>
      </c>
      <c r="B3" s="2" t="s">
        <v>13</v>
      </c>
      <c r="C3" s="21" t="str">
        <f t="shared" si="0"/>
        <v>4 - 10</v>
      </c>
      <c r="D3" s="12" t="str">
        <f>"9("&amp;E3&amp;")"</f>
        <v>9(7)</v>
      </c>
      <c r="E3" s="12">
        <v>7</v>
      </c>
      <c r="F3" s="2" t="s">
        <v>30</v>
      </c>
      <c r="G3" s="15">
        <f>H2+1</f>
        <v>4</v>
      </c>
      <c r="H3" s="15">
        <f>G3+E3-1</f>
        <v>10</v>
      </c>
    </row>
    <row r="4" spans="1:8" ht="12.75">
      <c r="A4" s="1">
        <v>3</v>
      </c>
      <c r="B4" s="2" t="s">
        <v>15</v>
      </c>
      <c r="C4" s="21" t="str">
        <f t="shared" si="0"/>
        <v>11 - 15</v>
      </c>
      <c r="D4" s="12" t="str">
        <f>"X("&amp;E4&amp;")"</f>
        <v>X(5)</v>
      </c>
      <c r="E4" s="12">
        <v>5</v>
      </c>
      <c r="F4" s="2" t="s">
        <v>55</v>
      </c>
      <c r="G4" s="15">
        <f aca="true" t="shared" si="1" ref="G4:G15">H3+1</f>
        <v>11</v>
      </c>
      <c r="H4" s="15">
        <f aca="true" t="shared" si="2" ref="H4:H13">G4+E4-1</f>
        <v>15</v>
      </c>
    </row>
    <row r="5" spans="1:8" ht="12.75">
      <c r="A5" s="1">
        <v>4</v>
      </c>
      <c r="B5" s="2" t="s">
        <v>8</v>
      </c>
      <c r="C5" s="21" t="str">
        <f>G5&amp;" - "&amp;H5</f>
        <v>16 - 18</v>
      </c>
      <c r="D5" s="12" t="str">
        <f>"X("&amp;E5&amp;")"</f>
        <v>X(3)</v>
      </c>
      <c r="E5" s="12">
        <v>3</v>
      </c>
      <c r="F5" s="2" t="s">
        <v>12</v>
      </c>
      <c r="G5" s="15">
        <f t="shared" si="1"/>
        <v>16</v>
      </c>
      <c r="H5" s="15">
        <f>G5+E5-1</f>
        <v>18</v>
      </c>
    </row>
    <row r="6" spans="1:8" ht="38.25">
      <c r="A6" s="1">
        <v>5</v>
      </c>
      <c r="B6" s="2" t="s">
        <v>37</v>
      </c>
      <c r="C6" s="21" t="str">
        <f t="shared" si="0"/>
        <v>19 - 19</v>
      </c>
      <c r="D6" s="12" t="str">
        <f>"X("&amp;E6&amp;")"</f>
        <v>X(1)</v>
      </c>
      <c r="E6" s="12">
        <v>1</v>
      </c>
      <c r="F6" s="2" t="s">
        <v>73</v>
      </c>
      <c r="G6" s="15">
        <f t="shared" si="1"/>
        <v>19</v>
      </c>
      <c r="H6" s="15">
        <f t="shared" si="2"/>
        <v>19</v>
      </c>
    </row>
    <row r="7" spans="1:8" ht="25.5">
      <c r="A7" s="1">
        <v>6</v>
      </c>
      <c r="B7" s="2" t="s">
        <v>38</v>
      </c>
      <c r="C7" s="21" t="str">
        <f t="shared" si="0"/>
        <v>20 - 30</v>
      </c>
      <c r="D7" s="12" t="str">
        <f>"9("&amp;E7&amp;")"</f>
        <v>9(11)</v>
      </c>
      <c r="E7" s="12">
        <v>11</v>
      </c>
      <c r="F7" s="2" t="s">
        <v>81</v>
      </c>
      <c r="G7" s="15">
        <f t="shared" si="1"/>
        <v>20</v>
      </c>
      <c r="H7" s="15">
        <f t="shared" si="2"/>
        <v>30</v>
      </c>
    </row>
    <row r="8" spans="1:8" ht="38.25">
      <c r="A8" s="1">
        <v>7</v>
      </c>
      <c r="B8" s="2" t="s">
        <v>61</v>
      </c>
      <c r="C8" s="21" t="str">
        <f t="shared" si="0"/>
        <v>31 - 44</v>
      </c>
      <c r="D8" s="12" t="str">
        <f>"S9("&amp;E8-2&amp;")V99"</f>
        <v>S9(12)V99</v>
      </c>
      <c r="E8" s="12">
        <v>14</v>
      </c>
      <c r="F8" s="2" t="s">
        <v>67</v>
      </c>
      <c r="G8" s="15">
        <f t="shared" si="1"/>
        <v>31</v>
      </c>
      <c r="H8" s="15">
        <f t="shared" si="2"/>
        <v>44</v>
      </c>
    </row>
    <row r="9" spans="1:8" ht="38.25">
      <c r="A9" s="1">
        <v>8</v>
      </c>
      <c r="B9" s="2" t="s">
        <v>62</v>
      </c>
      <c r="C9" s="21" t="str">
        <f t="shared" si="0"/>
        <v>45 - 58</v>
      </c>
      <c r="D9" s="12" t="str">
        <f>"S9("&amp;E9-2&amp;")V99"</f>
        <v>S9(12)V99</v>
      </c>
      <c r="E9" s="12">
        <v>14</v>
      </c>
      <c r="F9" s="2" t="s">
        <v>68</v>
      </c>
      <c r="G9" s="15">
        <f t="shared" si="1"/>
        <v>45</v>
      </c>
      <c r="H9" s="15">
        <f t="shared" si="2"/>
        <v>58</v>
      </c>
    </row>
    <row r="10" spans="1:8" ht="38.25">
      <c r="A10" s="1">
        <v>9</v>
      </c>
      <c r="B10" s="2" t="s">
        <v>57</v>
      </c>
      <c r="C10" s="21" t="str">
        <f t="shared" si="0"/>
        <v>59 - 72</v>
      </c>
      <c r="D10" s="12" t="str">
        <f>"S9("&amp;E10-2&amp;")V99"</f>
        <v>S9(12)V99</v>
      </c>
      <c r="E10" s="12">
        <v>14</v>
      </c>
      <c r="F10" s="2" t="s">
        <v>82</v>
      </c>
      <c r="G10" s="15">
        <f t="shared" si="1"/>
        <v>59</v>
      </c>
      <c r="H10" s="15">
        <f t="shared" si="2"/>
        <v>72</v>
      </c>
    </row>
    <row r="11" spans="1:8" ht="25.5">
      <c r="A11" s="1">
        <v>10</v>
      </c>
      <c r="B11" s="2" t="s">
        <v>58</v>
      </c>
      <c r="C11" s="21" t="str">
        <f t="shared" si="0"/>
        <v>73 - 86</v>
      </c>
      <c r="D11" s="12" t="str">
        <f>"S9("&amp;E11-2&amp;")V99"</f>
        <v>S9(12)V99</v>
      </c>
      <c r="E11" s="12">
        <v>14</v>
      </c>
      <c r="F11" s="2" t="s">
        <v>69</v>
      </c>
      <c r="G11" s="15">
        <f t="shared" si="1"/>
        <v>73</v>
      </c>
      <c r="H11" s="15">
        <f t="shared" si="2"/>
        <v>86</v>
      </c>
    </row>
    <row r="12" spans="1:8" ht="25.5">
      <c r="A12" s="1">
        <v>11</v>
      </c>
      <c r="B12" s="2" t="s">
        <v>59</v>
      </c>
      <c r="C12" s="21" t="str">
        <f t="shared" si="0"/>
        <v>87 - 100</v>
      </c>
      <c r="D12" s="12" t="str">
        <f>"S9("&amp;E12-2&amp;")V99"</f>
        <v>S9(12)V99</v>
      </c>
      <c r="E12" s="12">
        <v>14</v>
      </c>
      <c r="F12" s="2" t="s">
        <v>70</v>
      </c>
      <c r="G12" s="15">
        <f t="shared" si="1"/>
        <v>87</v>
      </c>
      <c r="H12" s="15">
        <f t="shared" si="2"/>
        <v>100</v>
      </c>
    </row>
    <row r="13" spans="1:8" ht="12.75">
      <c r="A13" s="1">
        <v>12</v>
      </c>
      <c r="B13" s="2" t="s">
        <v>39</v>
      </c>
      <c r="C13" s="21" t="str">
        <f t="shared" si="0"/>
        <v>101 - 108</v>
      </c>
      <c r="D13" s="12" t="str">
        <f>"9("&amp;E13&amp;")"</f>
        <v>9(8)</v>
      </c>
      <c r="E13" s="12">
        <v>8</v>
      </c>
      <c r="F13" s="2" t="s">
        <v>16</v>
      </c>
      <c r="G13" s="15">
        <f t="shared" si="1"/>
        <v>101</v>
      </c>
      <c r="H13" s="15">
        <f t="shared" si="2"/>
        <v>108</v>
      </c>
    </row>
    <row r="14" spans="1:8" ht="76.5">
      <c r="A14" s="1">
        <v>13</v>
      </c>
      <c r="B14" s="18" t="s">
        <v>63</v>
      </c>
      <c r="C14" s="21" t="str">
        <f t="shared" si="0"/>
        <v>109 - 122</v>
      </c>
      <c r="D14" s="12" t="str">
        <f>"S9("&amp;E14-2&amp;")V99"</f>
        <v>S9(12)V99</v>
      </c>
      <c r="E14" s="12">
        <v>14</v>
      </c>
      <c r="F14" s="2" t="s">
        <v>77</v>
      </c>
      <c r="G14" s="15">
        <f t="shared" si="1"/>
        <v>109</v>
      </c>
      <c r="H14" s="15">
        <f>G14+E14-1</f>
        <v>122</v>
      </c>
    </row>
    <row r="15" spans="1:8" ht="12.75">
      <c r="A15" s="1">
        <v>14</v>
      </c>
      <c r="B15" s="2" t="s">
        <v>8</v>
      </c>
      <c r="C15" s="8" t="str">
        <f t="shared" si="0"/>
        <v>123 - 512</v>
      </c>
      <c r="D15" s="9" t="str">
        <f>"X("&amp;E15&amp;")"</f>
        <v>X(390)</v>
      </c>
      <c r="E15" s="12">
        <f>H15-G15+1</f>
        <v>390</v>
      </c>
      <c r="F15" s="2" t="s">
        <v>12</v>
      </c>
      <c r="G15" s="15">
        <f t="shared" si="1"/>
        <v>123</v>
      </c>
      <c r="H15" s="15">
        <v>512</v>
      </c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9.7109375" style="7" customWidth="1"/>
    <col min="2" max="2" width="43.421875" style="7" bestFit="1" customWidth="1"/>
    <col min="3" max="3" width="10.00390625" style="7" bestFit="1" customWidth="1"/>
    <col min="4" max="4" width="9.7109375" style="7" bestFit="1" customWidth="1"/>
    <col min="5" max="5" width="8.421875" style="7" bestFit="1" customWidth="1"/>
    <col min="6" max="6" width="36.00390625" style="7" customWidth="1"/>
    <col min="7" max="8" width="8.421875" style="7" hidden="1" customWidth="1"/>
    <col min="9" max="240" width="8.421875" style="7" bestFit="1" customWidth="1"/>
    <col min="241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34</v>
      </c>
    </row>
    <row r="2" spans="1:8" ht="12.75">
      <c r="A2" s="1">
        <v>1</v>
      </c>
      <c r="B2" s="2" t="s">
        <v>9</v>
      </c>
      <c r="C2" s="8" t="str">
        <f aca="true" t="shared" si="0" ref="C2:C15">G2&amp;" - "&amp;H2</f>
        <v>1 - 3</v>
      </c>
      <c r="D2" s="9" t="str">
        <f>"X("&amp;E2&amp;")"</f>
        <v>X(3)</v>
      </c>
      <c r="E2" s="12">
        <v>3</v>
      </c>
      <c r="F2" s="2" t="s">
        <v>27</v>
      </c>
      <c r="G2" s="15">
        <v>1</v>
      </c>
      <c r="H2" s="15">
        <f>E2</f>
        <v>3</v>
      </c>
    </row>
    <row r="3" spans="1:8" ht="12.75">
      <c r="A3" s="1">
        <v>2</v>
      </c>
      <c r="B3" s="2" t="s">
        <v>13</v>
      </c>
      <c r="C3" s="8" t="str">
        <f t="shared" si="0"/>
        <v>4 - 10</v>
      </c>
      <c r="D3" s="9" t="str">
        <f>"9("&amp;E3&amp;")"</f>
        <v>9(7)</v>
      </c>
      <c r="E3" s="12">
        <v>7</v>
      </c>
      <c r="F3" s="2" t="s">
        <v>14</v>
      </c>
      <c r="G3" s="15">
        <f>H2+1</f>
        <v>4</v>
      </c>
      <c r="H3" s="15">
        <f>G3+E3-1</f>
        <v>10</v>
      </c>
    </row>
    <row r="4" spans="1:8" ht="12.75">
      <c r="A4" s="1">
        <v>3</v>
      </c>
      <c r="B4" s="2" t="s">
        <v>15</v>
      </c>
      <c r="C4" s="21" t="str">
        <f t="shared" si="0"/>
        <v>11 - 15</v>
      </c>
      <c r="D4" s="12" t="str">
        <f>"X("&amp;E4&amp;")"</f>
        <v>X(5)</v>
      </c>
      <c r="E4" s="12">
        <v>5</v>
      </c>
      <c r="F4" s="2" t="s">
        <v>26</v>
      </c>
      <c r="G4" s="15">
        <f aca="true" t="shared" si="1" ref="G4:G15">H3+1</f>
        <v>11</v>
      </c>
      <c r="H4" s="15">
        <f aca="true" t="shared" si="2" ref="H4:H14">G4+E4-1</f>
        <v>15</v>
      </c>
    </row>
    <row r="5" spans="1:8" ht="38.25">
      <c r="A5" s="1">
        <v>4</v>
      </c>
      <c r="B5" s="2" t="s">
        <v>37</v>
      </c>
      <c r="C5" s="21" t="str">
        <f t="shared" si="0"/>
        <v>16 - 16</v>
      </c>
      <c r="D5" s="12" t="str">
        <f>"X("&amp;E5&amp;")"</f>
        <v>X(1)</v>
      </c>
      <c r="E5" s="12">
        <v>1</v>
      </c>
      <c r="F5" s="2" t="s">
        <v>73</v>
      </c>
      <c r="G5" s="15">
        <f t="shared" si="1"/>
        <v>16</v>
      </c>
      <c r="H5" s="15">
        <f t="shared" si="2"/>
        <v>16</v>
      </c>
    </row>
    <row r="6" spans="1:8" ht="25.5">
      <c r="A6" s="1">
        <v>5</v>
      </c>
      <c r="B6" s="2" t="s">
        <v>38</v>
      </c>
      <c r="C6" s="21" t="str">
        <f t="shared" si="0"/>
        <v>17 - 27</v>
      </c>
      <c r="D6" s="12" t="str">
        <f>"X("&amp;E6&amp;")"</f>
        <v>X(11)</v>
      </c>
      <c r="E6" s="12">
        <v>11</v>
      </c>
      <c r="F6" s="2" t="s">
        <v>81</v>
      </c>
      <c r="G6" s="15">
        <f t="shared" si="1"/>
        <v>17</v>
      </c>
      <c r="H6" s="15">
        <f t="shared" si="2"/>
        <v>27</v>
      </c>
    </row>
    <row r="7" spans="1:8" ht="12.75">
      <c r="A7" s="1">
        <v>6</v>
      </c>
      <c r="B7" s="2" t="s">
        <v>8</v>
      </c>
      <c r="C7" s="21" t="str">
        <f t="shared" si="0"/>
        <v>28 - 36</v>
      </c>
      <c r="D7" s="12" t="str">
        <f>"X("&amp;E7&amp;")"</f>
        <v>X(9)</v>
      </c>
      <c r="E7" s="12">
        <v>9</v>
      </c>
      <c r="F7" s="2" t="s">
        <v>12</v>
      </c>
      <c r="G7" s="15">
        <f>H6+1</f>
        <v>28</v>
      </c>
      <c r="H7" s="15">
        <f>G7+E7-1</f>
        <v>36</v>
      </c>
    </row>
    <row r="8" spans="1:8" ht="38.25">
      <c r="A8" s="1">
        <v>7</v>
      </c>
      <c r="B8" s="2" t="s">
        <v>61</v>
      </c>
      <c r="C8" s="21" t="str">
        <f t="shared" si="0"/>
        <v>37 - 50</v>
      </c>
      <c r="D8" s="12" t="str">
        <f>"S9("&amp;E8-2&amp;")V99"</f>
        <v>S9(12)V99</v>
      </c>
      <c r="E8" s="12">
        <v>14</v>
      </c>
      <c r="F8" s="2" t="s">
        <v>67</v>
      </c>
      <c r="G8" s="15">
        <f>H7+1</f>
        <v>37</v>
      </c>
      <c r="H8" s="15">
        <f>G8+E8-1</f>
        <v>50</v>
      </c>
    </row>
    <row r="9" spans="1:8" ht="38.25">
      <c r="A9" s="1">
        <v>8</v>
      </c>
      <c r="B9" s="2" t="s">
        <v>62</v>
      </c>
      <c r="C9" s="21" t="str">
        <f t="shared" si="0"/>
        <v>51 - 64</v>
      </c>
      <c r="D9" s="12" t="str">
        <f>"S9("&amp;E9-2&amp;")V99"</f>
        <v>S9(12)V99</v>
      </c>
      <c r="E9" s="12">
        <v>14</v>
      </c>
      <c r="F9" s="2" t="s">
        <v>68</v>
      </c>
      <c r="G9" s="15">
        <f t="shared" si="1"/>
        <v>51</v>
      </c>
      <c r="H9" s="15">
        <f t="shared" si="2"/>
        <v>64</v>
      </c>
    </row>
    <row r="10" spans="1:8" ht="38.25">
      <c r="A10" s="1">
        <v>9</v>
      </c>
      <c r="B10" s="2" t="s">
        <v>57</v>
      </c>
      <c r="C10" s="21" t="str">
        <f t="shared" si="0"/>
        <v>65 - 78</v>
      </c>
      <c r="D10" s="12" t="str">
        <f>"S9("&amp;E10-2&amp;")V99"</f>
        <v>S9(12)V99</v>
      </c>
      <c r="E10" s="12">
        <v>14</v>
      </c>
      <c r="F10" s="2" t="s">
        <v>82</v>
      </c>
      <c r="G10" s="15">
        <f t="shared" si="1"/>
        <v>65</v>
      </c>
      <c r="H10" s="15">
        <f t="shared" si="2"/>
        <v>78</v>
      </c>
    </row>
    <row r="11" spans="1:8" ht="25.5">
      <c r="A11" s="1">
        <v>10</v>
      </c>
      <c r="B11" s="2" t="s">
        <v>58</v>
      </c>
      <c r="C11" s="21" t="str">
        <f t="shared" si="0"/>
        <v>79 - 92</v>
      </c>
      <c r="D11" s="12" t="str">
        <f>"S9("&amp;E11-2&amp;")V99"</f>
        <v>S9(12)V99</v>
      </c>
      <c r="E11" s="12">
        <v>14</v>
      </c>
      <c r="F11" s="2" t="s">
        <v>69</v>
      </c>
      <c r="G11" s="15">
        <f t="shared" si="1"/>
        <v>79</v>
      </c>
      <c r="H11" s="15">
        <f t="shared" si="2"/>
        <v>92</v>
      </c>
    </row>
    <row r="12" spans="1:8" ht="25.5">
      <c r="A12" s="1">
        <v>11</v>
      </c>
      <c r="B12" s="2" t="s">
        <v>59</v>
      </c>
      <c r="C12" s="21" t="str">
        <f t="shared" si="0"/>
        <v>93 - 106</v>
      </c>
      <c r="D12" s="12" t="str">
        <f>"S9("&amp;E12-2&amp;")V99"</f>
        <v>S9(12)V99</v>
      </c>
      <c r="E12" s="12">
        <v>14</v>
      </c>
      <c r="F12" s="2" t="s">
        <v>70</v>
      </c>
      <c r="G12" s="15">
        <f t="shared" si="1"/>
        <v>93</v>
      </c>
      <c r="H12" s="15">
        <f t="shared" si="2"/>
        <v>106</v>
      </c>
    </row>
    <row r="13" spans="1:8" ht="12.75">
      <c r="A13" s="1">
        <v>12</v>
      </c>
      <c r="B13" s="2" t="s">
        <v>39</v>
      </c>
      <c r="C13" s="21" t="str">
        <f t="shared" si="0"/>
        <v>107 - 114</v>
      </c>
      <c r="D13" s="12" t="str">
        <f>"9("&amp;E13&amp;")"</f>
        <v>9(8)</v>
      </c>
      <c r="E13" s="12">
        <v>8</v>
      </c>
      <c r="F13" s="2" t="s">
        <v>16</v>
      </c>
      <c r="G13" s="15">
        <f t="shared" si="1"/>
        <v>107</v>
      </c>
      <c r="H13" s="15">
        <f t="shared" si="2"/>
        <v>114</v>
      </c>
    </row>
    <row r="14" spans="1:8" ht="76.5">
      <c r="A14" s="1">
        <v>13</v>
      </c>
      <c r="B14" s="18" t="s">
        <v>63</v>
      </c>
      <c r="C14" s="21" t="str">
        <f t="shared" si="0"/>
        <v>115 - 128</v>
      </c>
      <c r="D14" s="12" t="str">
        <f>"S9("&amp;E14-2&amp;")V99"</f>
        <v>S9(12)V99</v>
      </c>
      <c r="E14" s="12">
        <v>14</v>
      </c>
      <c r="F14" s="2" t="s">
        <v>78</v>
      </c>
      <c r="G14" s="15">
        <f t="shared" si="1"/>
        <v>115</v>
      </c>
      <c r="H14" s="15">
        <f t="shared" si="2"/>
        <v>128</v>
      </c>
    </row>
    <row r="15" spans="1:8" ht="12.75">
      <c r="A15" s="1">
        <v>14</v>
      </c>
      <c r="B15" s="2" t="s">
        <v>8</v>
      </c>
      <c r="C15" s="21" t="str">
        <f t="shared" si="0"/>
        <v>129 - 512</v>
      </c>
      <c r="D15" s="12" t="str">
        <f>"X("&amp;E15&amp;")"</f>
        <v>X(384)</v>
      </c>
      <c r="E15" s="12">
        <f>H15-G15+1</f>
        <v>384</v>
      </c>
      <c r="F15" s="2" t="s">
        <v>12</v>
      </c>
      <c r="G15" s="15">
        <f t="shared" si="1"/>
        <v>129</v>
      </c>
      <c r="H15" s="15">
        <v>512</v>
      </c>
    </row>
    <row r="16" spans="2:6" ht="12.75">
      <c r="B16" s="19"/>
      <c r="C16" s="19"/>
      <c r="D16" s="19"/>
      <c r="E16" s="19"/>
      <c r="F16" s="19"/>
    </row>
    <row r="17" ht="12.75">
      <c r="E17" s="14"/>
    </row>
    <row r="18" ht="12.75">
      <c r="E18" s="14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BCBSSC</cp:lastModifiedBy>
  <cp:lastPrinted>2007-12-06T21:22:31Z</cp:lastPrinted>
  <dcterms:created xsi:type="dcterms:W3CDTF">2005-03-30T22:35:40Z</dcterms:created>
  <dcterms:modified xsi:type="dcterms:W3CDTF">2009-12-08T22:31:17Z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quest Number">
    <vt:lpwstr>361</vt:lpwstr>
  </property>
  <property fmtid="{D5CDD505-2E9C-101B-9397-08002B2CF9AE}" pid="4" name="Document Type">
    <vt:lpwstr>Other</vt:lpwstr>
  </property>
  <property fmtid="{D5CDD505-2E9C-101B-9397-08002B2CF9AE}" pid="5" name="SDLC Phase">
    <vt:lpwstr>Analysis/Design</vt:lpwstr>
  </property>
  <property fmtid="{D5CDD505-2E9C-101B-9397-08002B2CF9AE}" pid="6" name="ContentType">
    <vt:lpwstr>Folder</vt:lpwstr>
  </property>
  <property fmtid="{D5CDD505-2E9C-101B-9397-08002B2CF9AE}" pid="7" name="_AdHocReviewCycleID">
    <vt:i4>-1743133378</vt:i4>
  </property>
  <property fmtid="{D5CDD505-2E9C-101B-9397-08002B2CF9AE}" pid="8" name="_EmailSubject">
    <vt:lpwstr>Updated Record layout</vt:lpwstr>
  </property>
  <property fmtid="{D5CDD505-2E9C-101B-9397-08002B2CF9AE}" pid="9" name="_AuthorEmail">
    <vt:lpwstr>Amanda.Ryan@cms.hhs.gov</vt:lpwstr>
  </property>
  <property fmtid="{D5CDD505-2E9C-101B-9397-08002B2CF9AE}" pid="10" name="_AuthorEmailDisplayName">
    <vt:lpwstr>RYAN, AMANDA S. (CMS/CBC)</vt:lpwstr>
  </property>
  <property fmtid="{D5CDD505-2E9C-101B-9397-08002B2CF9AE}" pid="11" name="_ReviewingToolsShownOnce">
    <vt:lpwstr/>
  </property>
</Properties>
</file>