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865" tabRatio="905" activeTab="0"/>
  </bookViews>
  <sheets>
    <sheet name="record identifiers" sheetId="1" r:id="rId1"/>
    <sheet name="DET Sort Order" sheetId="2" r:id="rId2"/>
    <sheet name="CHD (contract header)" sheetId="3" r:id="rId3"/>
    <sheet name="PHD (plan-pkg header)" sheetId="4" r:id="rId4"/>
    <sheet name="DET (Covered)" sheetId="5" r:id="rId5"/>
    <sheet name="PTR (plan-pkg trailer)" sheetId="6" r:id="rId6"/>
    <sheet name="CTR (contract trailer)" sheetId="7" r:id="rId7"/>
  </sheets>
  <definedNames/>
  <calcPr fullCalcOnLoad="1"/>
</workbook>
</file>

<file path=xl/sharedStrings.xml><?xml version="1.0" encoding="utf-8"?>
<sst xmlns="http://schemas.openxmlformats.org/spreadsheetml/2006/main" count="228" uniqueCount="103">
  <si>
    <t>Record Indicator</t>
  </si>
  <si>
    <t>Record Definition</t>
  </si>
  <si>
    <t>Notes</t>
  </si>
  <si>
    <t>DET</t>
  </si>
  <si>
    <t>FIELD NO.</t>
  </si>
  <si>
    <t>POSITION</t>
  </si>
  <si>
    <t>PICTURE</t>
  </si>
  <si>
    <t>LENGTH</t>
  </si>
  <si>
    <t>X(3)</t>
  </si>
  <si>
    <t>FILLER</t>
  </si>
  <si>
    <t>RECORD-ID</t>
  </si>
  <si>
    <t>FILE-ID</t>
  </si>
  <si>
    <t>PROD-TEST-IND</t>
  </si>
  <si>
    <t>SPACES</t>
  </si>
  <si>
    <t>SEQUENCE-NO</t>
  </si>
  <si>
    <t>9(7)</t>
  </si>
  <si>
    <t>Must start with 0000001</t>
  </si>
  <si>
    <t>CONTRACT-NO</t>
  </si>
  <si>
    <t>X(5)</t>
  </si>
  <si>
    <t>PBP-ID</t>
  </si>
  <si>
    <t>TEST or PROD</t>
  </si>
  <si>
    <t>FIELD NAME</t>
  </si>
  <si>
    <t>RECORD ID</t>
  </si>
  <si>
    <t>SEQUENCE NO</t>
  </si>
  <si>
    <t>CONTRACT NO</t>
  </si>
  <si>
    <t>PBP ID</t>
  </si>
  <si>
    <t>DET RECORD TOTAL</t>
  </si>
  <si>
    <t>Detail records for the report</t>
  </si>
  <si>
    <t>Occurs once per Contract/PBP for each plan/package on file</t>
  </si>
  <si>
    <t>DRUG COVERAGE STATUS CODE</t>
  </si>
  <si>
    <t>RX COUNT</t>
  </si>
  <si>
    <t>NET SALES TAX</t>
  </si>
  <si>
    <t>NET NUMBER OF NON-STANDARD FORMAT PDES</t>
  </si>
  <si>
    <t>NET NUMBER OF OON PDES</t>
  </si>
  <si>
    <t>Occurs once per Contract for each plan on file</t>
  </si>
  <si>
    <t>DDPS-SYSTEM-DATE</t>
  </si>
  <si>
    <t>DDPS-SYSTEM-TIME</t>
  </si>
  <si>
    <t>"PHD"</t>
  </si>
  <si>
    <t>"PTR"</t>
  </si>
  <si>
    <t>BENEFICIARY COUNT</t>
  </si>
  <si>
    <t>AS-OF-MONTH</t>
  </si>
  <si>
    <t>"CHD"</t>
  </si>
  <si>
    <t>CURRENT CMS HICN</t>
  </si>
  <si>
    <t>MOST RECENT PLAN-SUBMITTED CARDHOLDER ID</t>
  </si>
  <si>
    <t>Count of beneficiaries with utilization in the reporting period.</t>
  </si>
  <si>
    <t>Must match CHD</t>
  </si>
  <si>
    <t>"CTR"</t>
  </si>
  <si>
    <t>PTR</t>
  </si>
  <si>
    <t>CTR</t>
  </si>
  <si>
    <t>CHD</t>
  </si>
  <si>
    <t>PHD</t>
  </si>
  <si>
    <t>Starts with 0000001</t>
  </si>
  <si>
    <t>Contract No. from original file</t>
  </si>
  <si>
    <t>PBP ID from original file</t>
  </si>
  <si>
    <t>Medicare HIC or RRB number.  If the beneficiary has more than one HICN on file, this is current HICN.</t>
  </si>
  <si>
    <t>Number of Prescriptions net of deleted and adjusted PDEs, as well as partial fill transactions</t>
  </si>
  <si>
    <t>NET INGRED COST</t>
  </si>
  <si>
    <t>NET DISPENS FEE</t>
  </si>
  <si>
    <t>Same as PHD</t>
  </si>
  <si>
    <t>AS-OF-YEAR</t>
  </si>
  <si>
    <t>Identifies the month for which the report was generated.  Valid values are 01 through 12.</t>
  </si>
  <si>
    <t>FIELD DESCRIPTION / VALUES</t>
  </si>
  <si>
    <t>‘HHMMSS’ = DDPS file creation time.</t>
  </si>
  <si>
    <r>
      <t>Contract</t>
    </r>
    <r>
      <rPr>
        <sz val="10"/>
        <rFont val="Arial"/>
        <family val="2"/>
      </rPr>
      <t xml:space="preserve"> level file header</t>
    </r>
  </si>
  <si>
    <t>Contract/Package level file header</t>
  </si>
  <si>
    <t>Contract/Package level file trailer</t>
  </si>
  <si>
    <r>
      <t>Contract</t>
    </r>
    <r>
      <rPr>
        <sz val="10"/>
        <rFont val="Arial"/>
        <family val="2"/>
      </rPr>
      <t xml:space="preserve"> level file trailer</t>
    </r>
  </si>
  <si>
    <t>Occurs 1 to many times per PHD record</t>
  </si>
  <si>
    <t>Occurs once per each PHD on the file</t>
  </si>
  <si>
    <t>Occurs once per each CHD on the file</t>
  </si>
  <si>
    <t>Identifies the year for which the report was generated.  Format is YYYY.</t>
  </si>
  <si>
    <t>‘YYYYMMDD’ = DDPS file creation date.</t>
  </si>
  <si>
    <t>SUBMITTED HICN FROM MOST RECENT PDE</t>
  </si>
  <si>
    <t>The HICN from the most recent accepted PDE in the DDPS database.</t>
  </si>
  <si>
    <t>Plan identification of the enrollee, as reported on the most accepted recent PDE for the benefit year.</t>
  </si>
  <si>
    <t>REPORTED NET CPP AMOUNT</t>
  </si>
  <si>
    <t xml:space="preserve">CALCULATED NET GDCB </t>
  </si>
  <si>
    <t xml:space="preserve">CALCULATED NET GDCA </t>
  </si>
  <si>
    <t>CALCULATED NET LICS AMOUNT</t>
  </si>
  <si>
    <t>CALCULATED NET CPP AMOUNT</t>
  </si>
  <si>
    <t>CALCULATED NET NPP AMOUNT</t>
  </si>
  <si>
    <t xml:space="preserve">Count of PDEs with Non-standard Format Code other then blank                                                        </t>
  </si>
  <si>
    <t>DDPS-REPORT-ID</t>
  </si>
  <si>
    <t>04PCOVCCYY###,
04PENHCCYY### or
04POTCCCYY###
(Where 
P indicates a PACE plan
COV / ENH / OTC indicates the drug coverage status being reported on   
CCYY indicates the benefit year
### indicates sequential versions of this file.  The three right-most positions are populated with spaces.)</t>
  </si>
  <si>
    <t>NET VACCINE ADMIN FEE</t>
  </si>
  <si>
    <t>DDPS Report identifier (Either '04PCO', '04PEN' or '04POT')</t>
  </si>
  <si>
    <t>DDPS Report identifier (Either '04PCO', '04PEN' or '04POT').</t>
  </si>
  <si>
    <t xml:space="preserve">Count of PDEs with Pricing-Exception-code equal “O” </t>
  </si>
  <si>
    <t xml:space="preserve">Count of PDEs with Pricing-Exception-Code equal “O” </t>
  </si>
  <si>
    <t>Total count of DET records</t>
  </si>
  <si>
    <t>Net amount the plan paid the pharmacy for the drug itself.</t>
  </si>
  <si>
    <t>Net amount the plan paid the pharmacy for dispensing the medication.</t>
  </si>
  <si>
    <t>Net amount the plan paid the pharmacy to cover sales tax.</t>
  </si>
  <si>
    <t>Net amount paid toward allowable point of sale costs below the out-of-pocket threshold as calculated based on the rules for PACE organizations. Applies only to covered drugs.</t>
  </si>
  <si>
    <t>Net amount paid toward the allowable point of sale costs above the out-of-pocket threshold as calculated based on the rules for PACE organizations. Applies only to covered drugs.</t>
  </si>
  <si>
    <t>Net amount that the plan reduced patient liability due to a beneficiary's low income cost-sharing subsidy (LICS) status as calculated based on the rules for PACE organizations.</t>
  </si>
  <si>
    <t xml:space="preserve"> </t>
  </si>
  <si>
    <t>Net amount of plan payment for enhanced alternative benefits (cost-sharing fill-in and/or non-Part D drugs).                                                                                                                                               For PDEs with Drug Coverage Status Code = "C": Net Non-covered Plan Paid Amount as calculated based on the rules for PACE organizations.
For PDEs with Drug Coverage Status Code in ("E", "O"): Display the Net Non-Covered Plan Paid Amount as reported by the Plan on the PDE.</t>
  </si>
  <si>
    <t xml:space="preserve">Reported Net Medicare covered amount which the plan has paid for a Part D covered drug under the Basic benefit. Amounts paid for supplemental drugs, supplemental cost-sharing, and over-the-counter drugs are excluded from this field. </t>
  </si>
  <si>
    <t>Always "C" on report 04PCO</t>
  </si>
  <si>
    <t>Net Medicare covered amount which the plan has paid for a Part D covered drug under the Basic benefit, as calculated based on the rules for PACE organizations. Amounts paid for supplemental drugs, supplemental cost-sharing, and over-the-counter drugs are excluded from this field.</t>
  </si>
  <si>
    <t>Net amount that the plan reduced patient liability due to a beneficiary's low income cost sharing (LICS) status as calculated based on the rules for PACE organizations</t>
  </si>
  <si>
    <t xml:space="preserve">Net fee reported by a pharmacy, physician, or provider to cover the cost of administering a vaccine, excluding the ingredient cost and dispensing fee.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</si>
</sst>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16" fontId="0" fillId="0" borderId="1" xfId="0" applyNumberFormat="1" applyFont="1" applyBorder="1" applyAlignment="1" quotePrefix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6.140625" style="0" bestFit="1" customWidth="1"/>
    <col min="2" max="2" width="29.7109375" style="0" bestFit="1" customWidth="1"/>
    <col min="3" max="3" width="52.28125" style="0" bestFit="1" customWidth="1"/>
    <col min="4" max="252" width="8.421875" style="0" bestFit="1" customWidth="1"/>
    <col min="253" max="16384" width="8.421875" style="0" customWidth="1"/>
  </cols>
  <sheetData>
    <row r="1" spans="1:3" ht="12.75">
      <c r="A1" s="2" t="s">
        <v>0</v>
      </c>
      <c r="B1" s="3" t="s">
        <v>1</v>
      </c>
      <c r="C1" s="3" t="s">
        <v>2</v>
      </c>
    </row>
    <row r="2" spans="1:6" ht="12.75">
      <c r="A2" s="5" t="s">
        <v>49</v>
      </c>
      <c r="B2" s="6" t="s">
        <v>63</v>
      </c>
      <c r="C2" s="6" t="s">
        <v>34</v>
      </c>
      <c r="D2" s="1"/>
      <c r="E2" s="1"/>
      <c r="F2" s="1"/>
    </row>
    <row r="3" spans="1:6" ht="12.75">
      <c r="A3" s="5" t="s">
        <v>50</v>
      </c>
      <c r="B3" s="6" t="s">
        <v>64</v>
      </c>
      <c r="C3" s="6" t="s">
        <v>28</v>
      </c>
      <c r="D3" s="1"/>
      <c r="E3" s="1"/>
      <c r="F3" s="1"/>
    </row>
    <row r="4" spans="1:6" ht="12.75">
      <c r="A4" s="5" t="s">
        <v>3</v>
      </c>
      <c r="B4" s="6" t="s">
        <v>27</v>
      </c>
      <c r="C4" s="6" t="s">
        <v>67</v>
      </c>
      <c r="D4" s="1"/>
      <c r="E4" s="1"/>
      <c r="F4" s="1"/>
    </row>
    <row r="5" spans="1:6" ht="12.75">
      <c r="A5" s="5" t="s">
        <v>47</v>
      </c>
      <c r="B5" s="6" t="s">
        <v>65</v>
      </c>
      <c r="C5" s="6" t="s">
        <v>68</v>
      </c>
      <c r="D5" s="1"/>
      <c r="E5" s="1"/>
      <c r="F5" s="1"/>
    </row>
    <row r="6" spans="1:6" ht="12.75">
      <c r="A6" s="5" t="s">
        <v>48</v>
      </c>
      <c r="B6" s="6" t="s">
        <v>66</v>
      </c>
      <c r="C6" s="6" t="s">
        <v>69</v>
      </c>
      <c r="D6" s="1"/>
      <c r="E6" s="1"/>
      <c r="F6" s="1"/>
    </row>
  </sheetData>
  <printOptions gridLines="1" horizontalCentered="1"/>
  <pageMargins left="0.25" right="0.25" top="0.5" bottom="0.75" header="0.75" footer="0.25"/>
  <pageSetup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4" sqref="A4:IV4"/>
    </sheetView>
  </sheetViews>
  <sheetFormatPr defaultColWidth="9.140625" defaultRowHeight="12.75"/>
  <cols>
    <col min="1" max="1" width="6.28125" style="0" bestFit="1" customWidth="1"/>
    <col min="2" max="2" width="47.57421875" style="0" bestFit="1" customWidth="1"/>
  </cols>
  <sheetData>
    <row r="1" spans="1:2" ht="25.5">
      <c r="A1" s="9" t="s">
        <v>4</v>
      </c>
      <c r="B1" s="10" t="s">
        <v>21</v>
      </c>
    </row>
    <row r="2" spans="1:2" ht="12.75">
      <c r="A2" s="7">
        <v>3</v>
      </c>
      <c r="B2" s="8" t="s">
        <v>29</v>
      </c>
    </row>
    <row r="3" spans="1:2" ht="12.75">
      <c r="A3" s="7">
        <v>4</v>
      </c>
      <c r="B3" s="8" t="s">
        <v>42</v>
      </c>
    </row>
  </sheetData>
  <printOptions gridLines="1" horizontalCentered="1"/>
  <pageMargins left="0.25" right="0.25" top="0.5" bottom="0.75" header="0.75" footer="0.25"/>
  <pageSetup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C18" sqref="C18"/>
    </sheetView>
  </sheetViews>
  <sheetFormatPr defaultColWidth="9.140625" defaultRowHeight="12.75"/>
  <cols>
    <col min="1" max="1" width="8.28125" style="11" customWidth="1"/>
    <col min="2" max="2" width="29.28125" style="11" customWidth="1"/>
    <col min="3" max="3" width="10.00390625" style="11" bestFit="1" customWidth="1"/>
    <col min="4" max="4" width="9.00390625" style="11" bestFit="1" customWidth="1"/>
    <col min="5" max="5" width="8.421875" style="11" bestFit="1" customWidth="1"/>
    <col min="6" max="6" width="42.140625" style="11" bestFit="1" customWidth="1"/>
    <col min="7" max="8" width="8.421875" style="11" hidden="1" customWidth="1"/>
    <col min="9" max="245" width="8.421875" style="11" bestFit="1" customWidth="1"/>
    <col min="246" max="16384" width="8.421875" style="11" customWidth="1"/>
  </cols>
  <sheetData>
    <row r="1" spans="1:6" ht="24.75" customHeight="1">
      <c r="A1" s="2" t="s">
        <v>4</v>
      </c>
      <c r="B1" s="14" t="s">
        <v>21</v>
      </c>
      <c r="C1" s="3" t="s">
        <v>5</v>
      </c>
      <c r="D1" s="3" t="s">
        <v>6</v>
      </c>
      <c r="E1" s="3" t="s">
        <v>7</v>
      </c>
      <c r="F1" s="14" t="s">
        <v>61</v>
      </c>
    </row>
    <row r="2" spans="1:8" ht="12.75">
      <c r="A2" s="15">
        <v>1</v>
      </c>
      <c r="B2" s="16" t="s">
        <v>10</v>
      </c>
      <c r="C2" s="12" t="str">
        <f aca="true" t="shared" si="0" ref="C2:C12">G2&amp;" - "&amp;H2</f>
        <v>1 - 3</v>
      </c>
      <c r="D2" s="13" t="s">
        <v>8</v>
      </c>
      <c r="E2" s="13">
        <v>3</v>
      </c>
      <c r="F2" s="16" t="s">
        <v>41</v>
      </c>
      <c r="G2" s="24">
        <v>1</v>
      </c>
      <c r="H2" s="24">
        <f aca="true" t="shared" si="1" ref="H2:H11">G2+E2-1</f>
        <v>3</v>
      </c>
    </row>
    <row r="3" spans="1:8" ht="12.75">
      <c r="A3" s="15">
        <v>2</v>
      </c>
      <c r="B3" s="16" t="s">
        <v>14</v>
      </c>
      <c r="C3" s="12" t="str">
        <f t="shared" si="0"/>
        <v>4 - 10</v>
      </c>
      <c r="D3" s="13" t="s">
        <v>15</v>
      </c>
      <c r="E3" s="13">
        <v>7</v>
      </c>
      <c r="F3" s="16" t="s">
        <v>51</v>
      </c>
      <c r="G3" s="24">
        <f>H2+1</f>
        <v>4</v>
      </c>
      <c r="H3" s="24">
        <f t="shared" si="1"/>
        <v>10</v>
      </c>
    </row>
    <row r="4" spans="1:8" ht="12.75">
      <c r="A4" s="15">
        <v>3</v>
      </c>
      <c r="B4" s="16" t="s">
        <v>17</v>
      </c>
      <c r="C4" s="12" t="str">
        <f t="shared" si="0"/>
        <v>11 - 15</v>
      </c>
      <c r="D4" s="13" t="s">
        <v>18</v>
      </c>
      <c r="E4" s="13">
        <v>5</v>
      </c>
      <c r="F4" s="16" t="s">
        <v>52</v>
      </c>
      <c r="G4" s="24">
        <f>H3+1</f>
        <v>11</v>
      </c>
      <c r="H4" s="24">
        <f t="shared" si="1"/>
        <v>15</v>
      </c>
    </row>
    <row r="5" spans="1:8" ht="153">
      <c r="A5" s="15">
        <v>4</v>
      </c>
      <c r="B5" s="20" t="s">
        <v>11</v>
      </c>
      <c r="C5" s="12" t="str">
        <f>G5&amp;" - "&amp;H5</f>
        <v>16 - 31</v>
      </c>
      <c r="D5" s="13" t="str">
        <f aca="true" t="shared" si="2" ref="D5:D12">"X("&amp;E5&amp;")"</f>
        <v>X(16)</v>
      </c>
      <c r="E5" s="4">
        <v>16</v>
      </c>
      <c r="F5" s="20" t="s">
        <v>83</v>
      </c>
      <c r="G5" s="24">
        <f aca="true" t="shared" si="3" ref="G5:G12">H4+1</f>
        <v>16</v>
      </c>
      <c r="H5" s="24">
        <f t="shared" si="1"/>
        <v>31</v>
      </c>
    </row>
    <row r="6" spans="1:8" ht="12.75">
      <c r="A6" s="15">
        <v>6</v>
      </c>
      <c r="B6" s="20" t="s">
        <v>12</v>
      </c>
      <c r="C6" s="12" t="str">
        <f t="shared" si="0"/>
        <v>32 - 35</v>
      </c>
      <c r="D6" s="13" t="str">
        <f t="shared" si="2"/>
        <v>X(4)</v>
      </c>
      <c r="E6" s="4">
        <v>4</v>
      </c>
      <c r="F6" s="20" t="s">
        <v>20</v>
      </c>
      <c r="G6" s="24">
        <f t="shared" si="3"/>
        <v>32</v>
      </c>
      <c r="H6" s="24">
        <f t="shared" si="1"/>
        <v>35</v>
      </c>
    </row>
    <row r="7" spans="1:8" ht="25.5">
      <c r="A7" s="15">
        <v>7</v>
      </c>
      <c r="B7" s="20" t="s">
        <v>59</v>
      </c>
      <c r="C7" s="12" t="str">
        <f t="shared" si="0"/>
        <v>36 - 39</v>
      </c>
      <c r="D7" s="13" t="str">
        <f>"9("&amp;E7&amp;")"</f>
        <v>9(4)</v>
      </c>
      <c r="E7" s="4">
        <v>4</v>
      </c>
      <c r="F7" s="20" t="s">
        <v>70</v>
      </c>
      <c r="G7" s="24">
        <f t="shared" si="3"/>
        <v>36</v>
      </c>
      <c r="H7" s="24">
        <f t="shared" si="1"/>
        <v>39</v>
      </c>
    </row>
    <row r="8" spans="1:8" ht="25.5">
      <c r="A8" s="15">
        <v>8</v>
      </c>
      <c r="B8" s="20" t="s">
        <v>40</v>
      </c>
      <c r="C8" s="12" t="str">
        <f t="shared" si="0"/>
        <v>40 - 41</v>
      </c>
      <c r="D8" s="13" t="str">
        <f>"9("&amp;E8&amp;")"</f>
        <v>9(2)</v>
      </c>
      <c r="E8" s="4">
        <v>2</v>
      </c>
      <c r="F8" s="20" t="s">
        <v>60</v>
      </c>
      <c r="G8" s="24">
        <f t="shared" si="3"/>
        <v>40</v>
      </c>
      <c r="H8" s="24">
        <f t="shared" si="1"/>
        <v>41</v>
      </c>
    </row>
    <row r="9" spans="1:8" ht="12.75">
      <c r="A9" s="15">
        <v>9</v>
      </c>
      <c r="B9" s="20" t="s">
        <v>35</v>
      </c>
      <c r="C9" s="12" t="str">
        <f t="shared" si="0"/>
        <v>42 - 49</v>
      </c>
      <c r="D9" s="13" t="str">
        <f>"9("&amp;E9&amp;")"</f>
        <v>9(8)</v>
      </c>
      <c r="E9" s="4">
        <v>8</v>
      </c>
      <c r="F9" s="20" t="s">
        <v>71</v>
      </c>
      <c r="G9" s="24">
        <f t="shared" si="3"/>
        <v>42</v>
      </c>
      <c r="H9" s="24">
        <f t="shared" si="1"/>
        <v>49</v>
      </c>
    </row>
    <row r="10" spans="1:8" ht="12.75">
      <c r="A10" s="15">
        <v>10</v>
      </c>
      <c r="B10" s="20" t="s">
        <v>36</v>
      </c>
      <c r="C10" s="12" t="str">
        <f t="shared" si="0"/>
        <v>50 - 55</v>
      </c>
      <c r="D10" s="13" t="str">
        <f>"9("&amp;E10&amp;")"</f>
        <v>9(6)</v>
      </c>
      <c r="E10" s="4">
        <v>6</v>
      </c>
      <c r="F10" s="20" t="s">
        <v>62</v>
      </c>
      <c r="G10" s="24">
        <f t="shared" si="3"/>
        <v>50</v>
      </c>
      <c r="H10" s="24">
        <f t="shared" si="1"/>
        <v>55</v>
      </c>
    </row>
    <row r="11" spans="1:8" ht="25.5">
      <c r="A11" s="15">
        <v>11</v>
      </c>
      <c r="B11" s="8" t="s">
        <v>82</v>
      </c>
      <c r="C11" s="12" t="str">
        <f t="shared" si="0"/>
        <v>56 - 60</v>
      </c>
      <c r="D11" s="13" t="str">
        <f t="shared" si="2"/>
        <v>X(5)</v>
      </c>
      <c r="E11" s="7">
        <v>5</v>
      </c>
      <c r="F11" s="8" t="s">
        <v>86</v>
      </c>
      <c r="G11" s="24">
        <f t="shared" si="3"/>
        <v>56</v>
      </c>
      <c r="H11" s="24">
        <f t="shared" si="1"/>
        <v>60</v>
      </c>
    </row>
    <row r="12" spans="1:8" ht="12.75">
      <c r="A12" s="15">
        <v>12</v>
      </c>
      <c r="B12" s="8" t="s">
        <v>9</v>
      </c>
      <c r="C12" s="12" t="str">
        <f t="shared" si="0"/>
        <v>61 - 512</v>
      </c>
      <c r="D12" s="13" t="str">
        <f t="shared" si="2"/>
        <v>X(452)</v>
      </c>
      <c r="E12" s="13">
        <f>H12-G12+1</f>
        <v>452</v>
      </c>
      <c r="F12" s="8" t="s">
        <v>13</v>
      </c>
      <c r="G12" s="24">
        <f t="shared" si="3"/>
        <v>61</v>
      </c>
      <c r="H12" s="24">
        <v>512</v>
      </c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8" sqref="D18"/>
    </sheetView>
  </sheetViews>
  <sheetFormatPr defaultColWidth="9.140625" defaultRowHeight="12.75"/>
  <cols>
    <col min="1" max="1" width="6.28125" style="0" bestFit="1" customWidth="1"/>
    <col min="2" max="2" width="20.140625" style="0" bestFit="1" customWidth="1"/>
    <col min="3" max="3" width="10.00390625" style="0" bestFit="1" customWidth="1"/>
    <col min="4" max="4" width="9.00390625" style="0" bestFit="1" customWidth="1"/>
    <col min="5" max="5" width="8.421875" style="0" bestFit="1" customWidth="1"/>
    <col min="6" max="6" width="38.28125" style="0" bestFit="1" customWidth="1"/>
    <col min="7" max="8" width="8.421875" style="0" hidden="1" customWidth="1"/>
    <col min="9" max="244" width="8.421875" style="0" bestFit="1" customWidth="1"/>
    <col min="245" max="16384" width="8.421875" style="0" customWidth="1"/>
  </cols>
  <sheetData>
    <row r="1" spans="1:8" ht="25.5">
      <c r="A1" s="2" t="s">
        <v>4</v>
      </c>
      <c r="B1" s="14" t="s">
        <v>21</v>
      </c>
      <c r="C1" s="3" t="s">
        <v>5</v>
      </c>
      <c r="D1" s="3" t="s">
        <v>6</v>
      </c>
      <c r="E1" s="3" t="s">
        <v>7</v>
      </c>
      <c r="F1" s="14" t="s">
        <v>61</v>
      </c>
      <c r="G1" s="11"/>
      <c r="H1" s="11"/>
    </row>
    <row r="2" spans="1:8" ht="12.75">
      <c r="A2" s="15">
        <v>1</v>
      </c>
      <c r="B2" s="16" t="s">
        <v>10</v>
      </c>
      <c r="C2" s="12" t="str">
        <f aca="true" t="shared" si="0" ref="C2:C12">G2&amp;" - "&amp;H2</f>
        <v>1 - 3</v>
      </c>
      <c r="D2" s="13" t="s">
        <v>8</v>
      </c>
      <c r="E2" s="13">
        <v>3</v>
      </c>
      <c r="F2" s="20" t="s">
        <v>37</v>
      </c>
      <c r="G2" s="24">
        <v>1</v>
      </c>
      <c r="H2" s="24">
        <f aca="true" t="shared" si="1" ref="H2:H12">G2+E2-1</f>
        <v>3</v>
      </c>
    </row>
    <row r="3" spans="1:8" ht="12.75">
      <c r="A3" s="15">
        <v>2</v>
      </c>
      <c r="B3" s="16" t="s">
        <v>14</v>
      </c>
      <c r="C3" s="12" t="str">
        <f t="shared" si="0"/>
        <v>4 - 10</v>
      </c>
      <c r="D3" s="13" t="s">
        <v>15</v>
      </c>
      <c r="E3" s="13">
        <v>7</v>
      </c>
      <c r="F3" s="16" t="s">
        <v>51</v>
      </c>
      <c r="G3" s="24">
        <f aca="true" t="shared" si="2" ref="G3:G13">H2+1</f>
        <v>4</v>
      </c>
      <c r="H3" s="24">
        <f t="shared" si="1"/>
        <v>10</v>
      </c>
    </row>
    <row r="4" spans="1:8" ht="12.75">
      <c r="A4" s="15">
        <v>3</v>
      </c>
      <c r="B4" s="16" t="s">
        <v>17</v>
      </c>
      <c r="C4" s="12" t="str">
        <f t="shared" si="0"/>
        <v>11 - 15</v>
      </c>
      <c r="D4" s="13" t="s">
        <v>18</v>
      </c>
      <c r="E4" s="13">
        <v>5</v>
      </c>
      <c r="F4" s="16" t="s">
        <v>52</v>
      </c>
      <c r="G4" s="24">
        <f t="shared" si="2"/>
        <v>11</v>
      </c>
      <c r="H4" s="24">
        <f t="shared" si="1"/>
        <v>15</v>
      </c>
    </row>
    <row r="5" spans="1:8" ht="12.75">
      <c r="A5" s="15">
        <v>4</v>
      </c>
      <c r="B5" s="20" t="s">
        <v>19</v>
      </c>
      <c r="C5" s="12" t="str">
        <f t="shared" si="0"/>
        <v>16 - 18</v>
      </c>
      <c r="D5" s="13" t="s">
        <v>18</v>
      </c>
      <c r="E5" s="4">
        <v>3</v>
      </c>
      <c r="F5" s="20" t="s">
        <v>53</v>
      </c>
      <c r="G5" s="24">
        <f t="shared" si="2"/>
        <v>16</v>
      </c>
      <c r="H5" s="24">
        <f t="shared" si="1"/>
        <v>18</v>
      </c>
    </row>
    <row r="6" spans="1:8" ht="153">
      <c r="A6" s="15">
        <v>5</v>
      </c>
      <c r="B6" s="20" t="s">
        <v>11</v>
      </c>
      <c r="C6" s="12" t="str">
        <f t="shared" si="0"/>
        <v>19 - 34</v>
      </c>
      <c r="D6" s="13" t="str">
        <f aca="true" t="shared" si="3" ref="D6:D13">"X("&amp;E6&amp;")"</f>
        <v>X(16)</v>
      </c>
      <c r="E6" s="4">
        <v>16</v>
      </c>
      <c r="F6" s="20" t="s">
        <v>83</v>
      </c>
      <c r="G6" s="24">
        <f t="shared" si="2"/>
        <v>19</v>
      </c>
      <c r="H6" s="24">
        <f t="shared" si="1"/>
        <v>34</v>
      </c>
    </row>
    <row r="7" spans="1:8" ht="12.75">
      <c r="A7" s="15">
        <v>6</v>
      </c>
      <c r="B7" s="20" t="s">
        <v>12</v>
      </c>
      <c r="C7" s="12" t="str">
        <f t="shared" si="0"/>
        <v>35 - 38</v>
      </c>
      <c r="D7" s="13" t="str">
        <f t="shared" si="3"/>
        <v>X(4)</v>
      </c>
      <c r="E7" s="4">
        <v>4</v>
      </c>
      <c r="F7" s="20" t="s">
        <v>20</v>
      </c>
      <c r="G7" s="24">
        <f t="shared" si="2"/>
        <v>35</v>
      </c>
      <c r="H7" s="24">
        <f t="shared" si="1"/>
        <v>38</v>
      </c>
    </row>
    <row r="8" spans="1:8" ht="25.5">
      <c r="A8" s="15">
        <v>7</v>
      </c>
      <c r="B8" s="20" t="s">
        <v>59</v>
      </c>
      <c r="C8" s="12" t="str">
        <f t="shared" si="0"/>
        <v>39 - 42</v>
      </c>
      <c r="D8" s="13" t="str">
        <f>"9("&amp;E8&amp;")"</f>
        <v>9(4)</v>
      </c>
      <c r="E8" s="4">
        <v>4</v>
      </c>
      <c r="F8" s="20" t="s">
        <v>70</v>
      </c>
      <c r="G8" s="24">
        <f t="shared" si="2"/>
        <v>39</v>
      </c>
      <c r="H8" s="24">
        <f t="shared" si="1"/>
        <v>42</v>
      </c>
    </row>
    <row r="9" spans="1:8" ht="25.5">
      <c r="A9" s="15">
        <v>8</v>
      </c>
      <c r="B9" s="20" t="s">
        <v>40</v>
      </c>
      <c r="C9" s="12" t="str">
        <f t="shared" si="0"/>
        <v>43 - 44</v>
      </c>
      <c r="D9" s="13" t="str">
        <f>"9("&amp;E9&amp;")"</f>
        <v>9(2)</v>
      </c>
      <c r="E9" s="4">
        <v>2</v>
      </c>
      <c r="F9" s="20" t="s">
        <v>60</v>
      </c>
      <c r="G9" s="24">
        <f t="shared" si="2"/>
        <v>43</v>
      </c>
      <c r="H9" s="24">
        <f t="shared" si="1"/>
        <v>44</v>
      </c>
    </row>
    <row r="10" spans="1:8" ht="12.75">
      <c r="A10" s="15">
        <v>9</v>
      </c>
      <c r="B10" s="20" t="s">
        <v>35</v>
      </c>
      <c r="C10" s="12" t="str">
        <f t="shared" si="0"/>
        <v>45 - 52</v>
      </c>
      <c r="D10" s="13" t="str">
        <f>"9("&amp;E10&amp;")"</f>
        <v>9(8)</v>
      </c>
      <c r="E10" s="4">
        <v>8</v>
      </c>
      <c r="F10" s="20" t="s">
        <v>71</v>
      </c>
      <c r="G10" s="24">
        <f t="shared" si="2"/>
        <v>45</v>
      </c>
      <c r="H10" s="24">
        <f t="shared" si="1"/>
        <v>52</v>
      </c>
    </row>
    <row r="11" spans="1:8" ht="12.75">
      <c r="A11" s="15">
        <v>10</v>
      </c>
      <c r="B11" s="20" t="s">
        <v>36</v>
      </c>
      <c r="C11" s="12" t="str">
        <f t="shared" si="0"/>
        <v>53 - 58</v>
      </c>
      <c r="D11" s="13" t="str">
        <f>"9("&amp;E11&amp;")"</f>
        <v>9(6)</v>
      </c>
      <c r="E11" s="4">
        <v>6</v>
      </c>
      <c r="F11" s="20" t="s">
        <v>62</v>
      </c>
      <c r="G11" s="24">
        <f t="shared" si="2"/>
        <v>53</v>
      </c>
      <c r="H11" s="24">
        <f t="shared" si="1"/>
        <v>58</v>
      </c>
    </row>
    <row r="12" spans="1:8" ht="25.5">
      <c r="A12" s="15">
        <v>11</v>
      </c>
      <c r="B12" s="8" t="s">
        <v>82</v>
      </c>
      <c r="C12" s="12" t="str">
        <f t="shared" si="0"/>
        <v>59 - 63</v>
      </c>
      <c r="D12" s="13" t="str">
        <f t="shared" si="3"/>
        <v>X(5)</v>
      </c>
      <c r="E12" s="7">
        <v>5</v>
      </c>
      <c r="F12" s="8" t="s">
        <v>85</v>
      </c>
      <c r="G12" s="24">
        <f t="shared" si="2"/>
        <v>59</v>
      </c>
      <c r="H12" s="24">
        <f t="shared" si="1"/>
        <v>63</v>
      </c>
    </row>
    <row r="13" spans="1:8" ht="12.75">
      <c r="A13" s="15">
        <v>12</v>
      </c>
      <c r="B13" s="8" t="s">
        <v>9</v>
      </c>
      <c r="C13" s="12" t="str">
        <f>G13&amp;" - "&amp;H13</f>
        <v>64 - 512</v>
      </c>
      <c r="D13" s="13" t="str">
        <f t="shared" si="3"/>
        <v>X(449)</v>
      </c>
      <c r="E13" s="13">
        <f>H13-G13+1</f>
        <v>449</v>
      </c>
      <c r="F13" s="8" t="s">
        <v>13</v>
      </c>
      <c r="G13" s="24">
        <f t="shared" si="2"/>
        <v>64</v>
      </c>
      <c r="H13" s="24">
        <v>512</v>
      </c>
    </row>
  </sheetData>
  <printOptions gridLines="1" horizontalCentered="1"/>
  <pageMargins left="0.25" right="0.25" top="0.5" bottom="0.75" header="0.75" footer="0.25"/>
  <pageSetup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F20" sqref="F20"/>
    </sheetView>
  </sheetViews>
  <sheetFormatPr defaultColWidth="9.140625" defaultRowHeight="12.75"/>
  <cols>
    <col min="1" max="1" width="6.28125" style="11" bestFit="1" customWidth="1"/>
    <col min="2" max="2" width="42.421875" style="11" customWidth="1"/>
    <col min="3" max="3" width="10.00390625" style="11" bestFit="1" customWidth="1"/>
    <col min="4" max="4" width="9.7109375" style="11" bestFit="1" customWidth="1"/>
    <col min="5" max="5" width="8.421875" style="11" bestFit="1" customWidth="1"/>
    <col min="6" max="6" width="33.140625" style="11" customWidth="1"/>
    <col min="7" max="8" width="8.421875" style="11" hidden="1" customWidth="1"/>
    <col min="9" max="158" width="8.421875" style="11" bestFit="1" customWidth="1"/>
    <col min="159" max="16384" width="8.421875" style="11" customWidth="1"/>
  </cols>
  <sheetData>
    <row r="1" spans="1:6" ht="25.5">
      <c r="A1" s="9" t="s">
        <v>4</v>
      </c>
      <c r="B1" s="17" t="s">
        <v>21</v>
      </c>
      <c r="C1" s="18" t="s">
        <v>5</v>
      </c>
      <c r="D1" s="18" t="s">
        <v>6</v>
      </c>
      <c r="E1" s="18" t="s">
        <v>7</v>
      </c>
      <c r="F1" s="14" t="s">
        <v>61</v>
      </c>
    </row>
    <row r="2" spans="1:8" ht="12.75">
      <c r="A2" s="5">
        <v>1</v>
      </c>
      <c r="B2" s="6" t="s">
        <v>22</v>
      </c>
      <c r="C2" s="12" t="str">
        <f aca="true" t="shared" si="0" ref="C2:C20">G2&amp;" - "&amp;H2</f>
        <v>1 - 3</v>
      </c>
      <c r="D2" s="13" t="str">
        <f>"X("&amp;E2&amp;")"</f>
        <v>X(3)</v>
      </c>
      <c r="E2" s="19">
        <v>3</v>
      </c>
      <c r="F2" s="6" t="s">
        <v>3</v>
      </c>
      <c r="G2" s="24">
        <v>1</v>
      </c>
      <c r="H2" s="24">
        <f aca="true" t="shared" si="1" ref="H2:H19">G2+E2-1</f>
        <v>3</v>
      </c>
    </row>
    <row r="3" spans="1:8" ht="12.75">
      <c r="A3" s="5">
        <v>2</v>
      </c>
      <c r="B3" s="6" t="s">
        <v>23</v>
      </c>
      <c r="C3" s="12" t="str">
        <f t="shared" si="0"/>
        <v>4 - 10</v>
      </c>
      <c r="D3" s="13" t="str">
        <f>"9("&amp;E3&amp;")"</f>
        <v>9(7)</v>
      </c>
      <c r="E3" s="19">
        <v>7</v>
      </c>
      <c r="F3" s="6" t="s">
        <v>16</v>
      </c>
      <c r="G3" s="24">
        <f aca="true" t="shared" si="2" ref="G3:G19">H2+1</f>
        <v>4</v>
      </c>
      <c r="H3" s="24">
        <f t="shared" si="1"/>
        <v>10</v>
      </c>
    </row>
    <row r="4" spans="1:8" ht="12.75">
      <c r="A4" s="5">
        <v>3</v>
      </c>
      <c r="B4" s="21" t="s">
        <v>29</v>
      </c>
      <c r="C4" s="12" t="str">
        <f t="shared" si="0"/>
        <v>11 - 11</v>
      </c>
      <c r="D4" s="13" t="str">
        <f>"X("&amp;E4&amp;")"</f>
        <v>X(1)</v>
      </c>
      <c r="E4" s="19">
        <v>1</v>
      </c>
      <c r="F4" s="6" t="s">
        <v>99</v>
      </c>
      <c r="G4" s="24">
        <f t="shared" si="2"/>
        <v>11</v>
      </c>
      <c r="H4" s="24">
        <f t="shared" si="1"/>
        <v>11</v>
      </c>
    </row>
    <row r="5" spans="1:8" ht="38.25">
      <c r="A5" s="5">
        <v>4</v>
      </c>
      <c r="B5" s="21" t="s">
        <v>42</v>
      </c>
      <c r="C5" s="12" t="str">
        <f t="shared" si="0"/>
        <v>12 - 31</v>
      </c>
      <c r="D5" s="13" t="str">
        <f>"X("&amp;E5&amp;")"</f>
        <v>X(20)</v>
      </c>
      <c r="E5" s="19">
        <v>20</v>
      </c>
      <c r="F5" s="6" t="s">
        <v>54</v>
      </c>
      <c r="G5" s="24">
        <f t="shared" si="2"/>
        <v>12</v>
      </c>
      <c r="H5" s="24">
        <f t="shared" si="1"/>
        <v>31</v>
      </c>
    </row>
    <row r="6" spans="1:8" ht="38.25">
      <c r="A6" s="5">
        <v>5</v>
      </c>
      <c r="B6" s="21" t="s">
        <v>72</v>
      </c>
      <c r="C6" s="12" t="str">
        <f t="shared" si="0"/>
        <v>32 - 51</v>
      </c>
      <c r="D6" s="13" t="str">
        <f>"X("&amp;E6&amp;")"</f>
        <v>X(20)</v>
      </c>
      <c r="E6" s="19">
        <v>20</v>
      </c>
      <c r="F6" s="6" t="s">
        <v>73</v>
      </c>
      <c r="G6" s="24">
        <f t="shared" si="2"/>
        <v>32</v>
      </c>
      <c r="H6" s="24">
        <f t="shared" si="1"/>
        <v>51</v>
      </c>
    </row>
    <row r="7" spans="1:8" ht="38.25">
      <c r="A7" s="5">
        <v>6</v>
      </c>
      <c r="B7" s="21" t="s">
        <v>43</v>
      </c>
      <c r="C7" s="12" t="str">
        <f t="shared" si="0"/>
        <v>52 - 71</v>
      </c>
      <c r="D7" s="13" t="str">
        <f>"X("&amp;E7&amp;")"</f>
        <v>X(20)</v>
      </c>
      <c r="E7" s="19">
        <v>20</v>
      </c>
      <c r="F7" s="6" t="s">
        <v>74</v>
      </c>
      <c r="G7" s="24">
        <f t="shared" si="2"/>
        <v>52</v>
      </c>
      <c r="H7" s="24">
        <f t="shared" si="1"/>
        <v>71</v>
      </c>
    </row>
    <row r="8" spans="1:8" ht="38.25">
      <c r="A8" s="5">
        <v>7</v>
      </c>
      <c r="B8" s="21" t="s">
        <v>30</v>
      </c>
      <c r="C8" s="12" t="str">
        <f t="shared" si="0"/>
        <v>72 - 82</v>
      </c>
      <c r="D8" s="13" t="str">
        <f>"9("&amp;E8&amp;")"</f>
        <v>9(11)</v>
      </c>
      <c r="E8" s="19">
        <v>11</v>
      </c>
      <c r="F8" s="6" t="s">
        <v>55</v>
      </c>
      <c r="G8" s="24">
        <f t="shared" si="2"/>
        <v>72</v>
      </c>
      <c r="H8" s="24">
        <f t="shared" si="1"/>
        <v>82</v>
      </c>
    </row>
    <row r="9" spans="1:8" ht="25.5">
      <c r="A9" s="5">
        <v>8</v>
      </c>
      <c r="B9" s="21" t="s">
        <v>56</v>
      </c>
      <c r="C9" s="12" t="str">
        <f t="shared" si="0"/>
        <v>83 - 96</v>
      </c>
      <c r="D9" s="13" t="str">
        <f aca="true" t="shared" si="3" ref="D9:D17">"S9("&amp;E9-2&amp;")V99"</f>
        <v>S9(12)V99</v>
      </c>
      <c r="E9" s="19">
        <v>14</v>
      </c>
      <c r="F9" s="6" t="s">
        <v>90</v>
      </c>
      <c r="G9" s="24">
        <f t="shared" si="2"/>
        <v>83</v>
      </c>
      <c r="H9" s="24">
        <f t="shared" si="1"/>
        <v>96</v>
      </c>
    </row>
    <row r="10" spans="1:8" ht="38.25">
      <c r="A10" s="5">
        <v>9</v>
      </c>
      <c r="B10" s="21" t="s">
        <v>57</v>
      </c>
      <c r="C10" s="12" t="str">
        <f t="shared" si="0"/>
        <v>97 - 110</v>
      </c>
      <c r="D10" s="13" t="str">
        <f t="shared" si="3"/>
        <v>S9(12)V99</v>
      </c>
      <c r="E10" s="19">
        <v>14</v>
      </c>
      <c r="F10" s="6" t="s">
        <v>91</v>
      </c>
      <c r="G10" s="24">
        <f t="shared" si="2"/>
        <v>97</v>
      </c>
      <c r="H10" s="24">
        <f t="shared" si="1"/>
        <v>110</v>
      </c>
    </row>
    <row r="11" spans="1:8" ht="25.5">
      <c r="A11" s="5">
        <v>10</v>
      </c>
      <c r="B11" s="21" t="s">
        <v>31</v>
      </c>
      <c r="C11" s="12" t="str">
        <f t="shared" si="0"/>
        <v>111 - 124</v>
      </c>
      <c r="D11" s="13" t="str">
        <f t="shared" si="3"/>
        <v>S9(12)V99</v>
      </c>
      <c r="E11" s="19">
        <v>14</v>
      </c>
      <c r="F11" s="6" t="s">
        <v>92</v>
      </c>
      <c r="G11" s="24">
        <f t="shared" si="2"/>
        <v>111</v>
      </c>
      <c r="H11" s="24">
        <f t="shared" si="1"/>
        <v>124</v>
      </c>
    </row>
    <row r="12" spans="1:8" ht="89.25">
      <c r="A12" s="5">
        <v>11</v>
      </c>
      <c r="B12" s="21" t="s">
        <v>75</v>
      </c>
      <c r="C12" s="12" t="str">
        <f t="shared" si="0"/>
        <v>125 - 138</v>
      </c>
      <c r="D12" s="13" t="str">
        <f t="shared" si="3"/>
        <v>S9(12)V99</v>
      </c>
      <c r="E12" s="19">
        <v>14</v>
      </c>
      <c r="F12" s="6" t="s">
        <v>98</v>
      </c>
      <c r="G12" s="24">
        <f t="shared" si="2"/>
        <v>125</v>
      </c>
      <c r="H12" s="24">
        <f t="shared" si="1"/>
        <v>138</v>
      </c>
    </row>
    <row r="13" spans="1:8" ht="63.75">
      <c r="A13" s="5">
        <v>12</v>
      </c>
      <c r="B13" s="21" t="s">
        <v>76</v>
      </c>
      <c r="C13" s="12" t="str">
        <f t="shared" si="0"/>
        <v>139 - 152</v>
      </c>
      <c r="D13" s="13" t="str">
        <f t="shared" si="3"/>
        <v>S9(12)V99</v>
      </c>
      <c r="E13" s="19">
        <v>14</v>
      </c>
      <c r="F13" s="6" t="s">
        <v>93</v>
      </c>
      <c r="G13" s="24">
        <f t="shared" si="2"/>
        <v>139</v>
      </c>
      <c r="H13" s="24">
        <f t="shared" si="1"/>
        <v>152</v>
      </c>
    </row>
    <row r="14" spans="1:8" ht="63.75">
      <c r="A14" s="5">
        <v>13</v>
      </c>
      <c r="B14" s="21" t="s">
        <v>77</v>
      </c>
      <c r="C14" s="12" t="str">
        <f t="shared" si="0"/>
        <v>153 - 166</v>
      </c>
      <c r="D14" s="13" t="str">
        <f t="shared" si="3"/>
        <v>S9(12)V99</v>
      </c>
      <c r="E14" s="19">
        <v>14</v>
      </c>
      <c r="F14" s="6" t="s">
        <v>94</v>
      </c>
      <c r="G14" s="24">
        <f t="shared" si="2"/>
        <v>153</v>
      </c>
      <c r="H14" s="24">
        <f t="shared" si="1"/>
        <v>166</v>
      </c>
    </row>
    <row r="15" spans="1:9" ht="63.75">
      <c r="A15" s="5">
        <v>14</v>
      </c>
      <c r="B15" s="21" t="s">
        <v>78</v>
      </c>
      <c r="C15" s="12" t="str">
        <f t="shared" si="0"/>
        <v>167 - 180</v>
      </c>
      <c r="D15" s="13" t="str">
        <f t="shared" si="3"/>
        <v>S9(12)V99</v>
      </c>
      <c r="E15" s="19">
        <v>14</v>
      </c>
      <c r="F15" s="6" t="s">
        <v>95</v>
      </c>
      <c r="G15" s="24">
        <f t="shared" si="2"/>
        <v>167</v>
      </c>
      <c r="H15" s="24">
        <f t="shared" si="1"/>
        <v>180</v>
      </c>
      <c r="I15" s="6"/>
    </row>
    <row r="16" spans="1:8" ht="102">
      <c r="A16" s="5">
        <v>15</v>
      </c>
      <c r="B16" s="21" t="s">
        <v>79</v>
      </c>
      <c r="C16" s="12" t="str">
        <f t="shared" si="0"/>
        <v>181 - 194</v>
      </c>
      <c r="D16" s="13" t="str">
        <f t="shared" si="3"/>
        <v>S9(12)V99</v>
      </c>
      <c r="E16" s="19">
        <v>14</v>
      </c>
      <c r="F16" s="6" t="s">
        <v>100</v>
      </c>
      <c r="G16" s="24">
        <f t="shared" si="2"/>
        <v>181</v>
      </c>
      <c r="H16" s="24">
        <f t="shared" si="1"/>
        <v>194</v>
      </c>
    </row>
    <row r="17" spans="1:9" ht="165.75">
      <c r="A17" s="5">
        <v>16</v>
      </c>
      <c r="B17" s="21" t="s">
        <v>80</v>
      </c>
      <c r="C17" s="12" t="str">
        <f t="shared" si="0"/>
        <v>195 - 208</v>
      </c>
      <c r="D17" s="13" t="str">
        <f t="shared" si="3"/>
        <v>S9(12)V99</v>
      </c>
      <c r="E17" s="19">
        <v>14</v>
      </c>
      <c r="F17" s="6" t="s">
        <v>97</v>
      </c>
      <c r="G17" s="24">
        <f t="shared" si="2"/>
        <v>195</v>
      </c>
      <c r="H17" s="24">
        <f t="shared" si="1"/>
        <v>208</v>
      </c>
      <c r="I17" s="6" t="s">
        <v>96</v>
      </c>
    </row>
    <row r="18" spans="1:8" ht="25.5">
      <c r="A18" s="5">
        <v>17</v>
      </c>
      <c r="B18" s="21" t="s">
        <v>32</v>
      </c>
      <c r="C18" s="12" t="str">
        <f t="shared" si="0"/>
        <v>209 - 220</v>
      </c>
      <c r="D18" s="13" t="str">
        <f>"9("&amp;E18&amp;")"</f>
        <v>9(12)</v>
      </c>
      <c r="E18" s="19">
        <v>12</v>
      </c>
      <c r="F18" s="6" t="s">
        <v>81</v>
      </c>
      <c r="G18" s="24">
        <f t="shared" si="2"/>
        <v>209</v>
      </c>
      <c r="H18" s="24">
        <f t="shared" si="1"/>
        <v>220</v>
      </c>
    </row>
    <row r="19" spans="1:8" ht="25.5">
      <c r="A19" s="5">
        <v>18</v>
      </c>
      <c r="B19" s="21" t="s">
        <v>33</v>
      </c>
      <c r="C19" s="12" t="str">
        <f t="shared" si="0"/>
        <v>221 - 232</v>
      </c>
      <c r="D19" s="13" t="str">
        <f>"9("&amp;E19&amp;")"</f>
        <v>9(12)</v>
      </c>
      <c r="E19" s="19">
        <v>12</v>
      </c>
      <c r="F19" s="6" t="s">
        <v>87</v>
      </c>
      <c r="G19" s="24">
        <f t="shared" si="2"/>
        <v>221</v>
      </c>
      <c r="H19" s="24">
        <f t="shared" si="1"/>
        <v>232</v>
      </c>
    </row>
    <row r="20" spans="1:8" ht="55.5" customHeight="1">
      <c r="A20" s="5">
        <v>19</v>
      </c>
      <c r="B20" s="21" t="s">
        <v>84</v>
      </c>
      <c r="C20" s="12" t="str">
        <f t="shared" si="0"/>
        <v>233 - 246</v>
      </c>
      <c r="D20" s="13" t="str">
        <f>"S9("&amp;E20-2&amp;")V99"</f>
        <v>S9(12)V99</v>
      </c>
      <c r="E20" s="19">
        <v>14</v>
      </c>
      <c r="F20" s="6" t="s">
        <v>102</v>
      </c>
      <c r="G20" s="24">
        <f>H19+1</f>
        <v>233</v>
      </c>
      <c r="H20" s="24">
        <f>G20+E20-1</f>
        <v>246</v>
      </c>
    </row>
    <row r="21" spans="1:8" ht="12.75">
      <c r="A21" s="5">
        <v>21</v>
      </c>
      <c r="B21" s="8" t="s">
        <v>9</v>
      </c>
      <c r="C21" s="12" t="str">
        <f>G21&amp;" - "&amp;H21</f>
        <v>247 - 512</v>
      </c>
      <c r="D21" s="13" t="str">
        <f>"X("&amp;E21&amp;")"</f>
        <v>X(266)</v>
      </c>
      <c r="E21" s="13">
        <f>H21-G21+1</f>
        <v>266</v>
      </c>
      <c r="F21" s="8" t="s">
        <v>13</v>
      </c>
      <c r="G21" s="24">
        <f>H20+1</f>
        <v>247</v>
      </c>
      <c r="H21" s="24">
        <v>512</v>
      </c>
    </row>
    <row r="23" ht="12.75">
      <c r="E23" s="23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F21" sqref="F21"/>
    </sheetView>
  </sheetViews>
  <sheetFormatPr defaultColWidth="9.140625" defaultRowHeight="12.75"/>
  <cols>
    <col min="1" max="1" width="6.28125" style="11" bestFit="1" customWidth="1"/>
    <col min="2" max="2" width="33.421875" style="11" customWidth="1"/>
    <col min="3" max="3" width="10.00390625" style="22" bestFit="1" customWidth="1"/>
    <col min="4" max="4" width="9.7109375" style="11" bestFit="1" customWidth="1"/>
    <col min="5" max="5" width="8.421875" style="11" bestFit="1" customWidth="1"/>
    <col min="6" max="6" width="33.8515625" style="11" bestFit="1" customWidth="1"/>
    <col min="7" max="8" width="8.421875" style="11" hidden="1" customWidth="1"/>
    <col min="9" max="9" width="8.421875" style="11" bestFit="1" customWidth="1"/>
    <col min="10" max="10" width="39.00390625" style="11" customWidth="1"/>
    <col min="11" max="238" width="8.421875" style="11" bestFit="1" customWidth="1"/>
    <col min="239" max="16384" width="8.421875" style="11" customWidth="1"/>
  </cols>
  <sheetData>
    <row r="1" spans="1:6" ht="25.5">
      <c r="A1" s="9" t="s">
        <v>4</v>
      </c>
      <c r="B1" s="17" t="s">
        <v>21</v>
      </c>
      <c r="C1" s="9" t="s">
        <v>5</v>
      </c>
      <c r="D1" s="18" t="s">
        <v>6</v>
      </c>
      <c r="E1" s="18" t="s">
        <v>7</v>
      </c>
      <c r="F1" s="14" t="s">
        <v>61</v>
      </c>
    </row>
    <row r="2" spans="1:8" ht="12.75">
      <c r="A2" s="5">
        <v>1</v>
      </c>
      <c r="B2" s="6" t="s">
        <v>22</v>
      </c>
      <c r="C2" s="12" t="str">
        <f aca="true" t="shared" si="0" ref="C2:C22">G2&amp;" - "&amp;H2</f>
        <v>1 - 3</v>
      </c>
      <c r="D2" s="13" t="str">
        <f>"X("&amp;E2&amp;")"</f>
        <v>X(3)</v>
      </c>
      <c r="E2" s="19">
        <v>3</v>
      </c>
      <c r="F2" s="6" t="s">
        <v>38</v>
      </c>
      <c r="G2" s="24">
        <v>1</v>
      </c>
      <c r="H2" s="24">
        <f aca="true" t="shared" si="1" ref="H2:H20">G2+E2-1</f>
        <v>3</v>
      </c>
    </row>
    <row r="3" spans="1:8" ht="12.75">
      <c r="A3" s="5">
        <v>2</v>
      </c>
      <c r="B3" s="6" t="s">
        <v>23</v>
      </c>
      <c r="C3" s="12" t="str">
        <f t="shared" si="0"/>
        <v>4 - 10</v>
      </c>
      <c r="D3" s="13" t="str">
        <f>"9("&amp;E3&amp;")"</f>
        <v>9(7)</v>
      </c>
      <c r="E3" s="19">
        <v>7</v>
      </c>
      <c r="F3" s="6" t="s">
        <v>51</v>
      </c>
      <c r="G3" s="24">
        <f aca="true" t="shared" si="2" ref="G3:G19">H2+1</f>
        <v>4</v>
      </c>
      <c r="H3" s="24">
        <f t="shared" si="1"/>
        <v>10</v>
      </c>
    </row>
    <row r="4" spans="1:8" ht="12.75">
      <c r="A4" s="5">
        <v>3</v>
      </c>
      <c r="B4" s="6" t="s">
        <v>24</v>
      </c>
      <c r="C4" s="12" t="str">
        <f t="shared" si="0"/>
        <v>11 - 15</v>
      </c>
      <c r="D4" s="13" t="str">
        <f>"X("&amp;E4&amp;")"</f>
        <v>X(5)</v>
      </c>
      <c r="E4" s="19">
        <v>5</v>
      </c>
      <c r="F4" s="6" t="s">
        <v>58</v>
      </c>
      <c r="G4" s="24">
        <f t="shared" si="2"/>
        <v>11</v>
      </c>
      <c r="H4" s="24">
        <f t="shared" si="1"/>
        <v>15</v>
      </c>
    </row>
    <row r="5" spans="1:8" ht="12.75">
      <c r="A5" s="5">
        <v>4</v>
      </c>
      <c r="B5" s="6" t="s">
        <v>25</v>
      </c>
      <c r="C5" s="12" t="str">
        <f t="shared" si="0"/>
        <v>16 - 18</v>
      </c>
      <c r="D5" s="13" t="str">
        <f>"X("&amp;E5&amp;")"</f>
        <v>X(3)</v>
      </c>
      <c r="E5" s="19">
        <v>3</v>
      </c>
      <c r="F5" s="6" t="s">
        <v>58</v>
      </c>
      <c r="G5" s="24">
        <f t="shared" si="2"/>
        <v>16</v>
      </c>
      <c r="H5" s="24">
        <f t="shared" si="1"/>
        <v>18</v>
      </c>
    </row>
    <row r="6" spans="1:8" ht="12.75">
      <c r="A6" s="5">
        <v>5</v>
      </c>
      <c r="B6" s="6" t="s">
        <v>29</v>
      </c>
      <c r="C6" s="12" t="str">
        <f t="shared" si="0"/>
        <v>19 - 19</v>
      </c>
      <c r="D6" s="13" t="str">
        <f>"X("&amp;E6&amp;")"</f>
        <v>X(1)</v>
      </c>
      <c r="E6" s="19">
        <v>1</v>
      </c>
      <c r="F6" s="6" t="s">
        <v>99</v>
      </c>
      <c r="G6" s="24">
        <f t="shared" si="2"/>
        <v>19</v>
      </c>
      <c r="H6" s="24">
        <f t="shared" si="1"/>
        <v>19</v>
      </c>
    </row>
    <row r="7" spans="1:8" ht="25.5">
      <c r="A7" s="5">
        <v>6</v>
      </c>
      <c r="B7" s="6" t="s">
        <v>39</v>
      </c>
      <c r="C7" s="12" t="str">
        <f t="shared" si="0"/>
        <v>20 - 30</v>
      </c>
      <c r="D7" s="13" t="str">
        <f>"9("&amp;E7&amp;")"</f>
        <v>9(11)</v>
      </c>
      <c r="E7" s="19">
        <v>11</v>
      </c>
      <c r="F7" s="6" t="s">
        <v>44</v>
      </c>
      <c r="G7" s="24">
        <f t="shared" si="2"/>
        <v>20</v>
      </c>
      <c r="H7" s="24">
        <f t="shared" si="1"/>
        <v>30</v>
      </c>
    </row>
    <row r="8" spans="1:8" ht="38.25">
      <c r="A8" s="5">
        <v>7</v>
      </c>
      <c r="B8" s="21" t="s">
        <v>30</v>
      </c>
      <c r="C8" s="12" t="str">
        <f t="shared" si="0"/>
        <v>31 - 41</v>
      </c>
      <c r="D8" s="13" t="str">
        <f>"9("&amp;E8&amp;")"</f>
        <v>9(11)</v>
      </c>
      <c r="E8" s="19">
        <v>11</v>
      </c>
      <c r="F8" s="6" t="s">
        <v>55</v>
      </c>
      <c r="G8" s="24">
        <f t="shared" si="2"/>
        <v>31</v>
      </c>
      <c r="H8" s="24">
        <f t="shared" si="1"/>
        <v>41</v>
      </c>
    </row>
    <row r="9" spans="1:8" ht="25.5">
      <c r="A9" s="5">
        <v>8</v>
      </c>
      <c r="B9" s="21" t="s">
        <v>56</v>
      </c>
      <c r="C9" s="12" t="str">
        <f t="shared" si="0"/>
        <v>42 - 55</v>
      </c>
      <c r="D9" s="13" t="str">
        <f aca="true" t="shared" si="3" ref="D9:D17">"S9("&amp;E9-2&amp;")V99"</f>
        <v>S9(12)V99</v>
      </c>
      <c r="E9" s="19">
        <v>14</v>
      </c>
      <c r="F9" s="6" t="s">
        <v>90</v>
      </c>
      <c r="G9" s="24">
        <f t="shared" si="2"/>
        <v>42</v>
      </c>
      <c r="H9" s="24">
        <f t="shared" si="1"/>
        <v>55</v>
      </c>
    </row>
    <row r="10" spans="1:8" ht="38.25">
      <c r="A10" s="5">
        <v>9</v>
      </c>
      <c r="B10" s="21" t="s">
        <v>57</v>
      </c>
      <c r="C10" s="12" t="str">
        <f t="shared" si="0"/>
        <v>56 - 69</v>
      </c>
      <c r="D10" s="13" t="str">
        <f t="shared" si="3"/>
        <v>S9(12)V99</v>
      </c>
      <c r="E10" s="19">
        <v>14</v>
      </c>
      <c r="F10" s="6" t="s">
        <v>91</v>
      </c>
      <c r="G10" s="24">
        <f t="shared" si="2"/>
        <v>56</v>
      </c>
      <c r="H10" s="24">
        <f t="shared" si="1"/>
        <v>69</v>
      </c>
    </row>
    <row r="11" spans="1:8" ht="25.5">
      <c r="A11" s="5">
        <v>10</v>
      </c>
      <c r="B11" s="21" t="s">
        <v>31</v>
      </c>
      <c r="C11" s="12" t="str">
        <f t="shared" si="0"/>
        <v>70 - 83</v>
      </c>
      <c r="D11" s="13" t="str">
        <f t="shared" si="3"/>
        <v>S9(12)V99</v>
      </c>
      <c r="E11" s="19">
        <v>14</v>
      </c>
      <c r="F11" s="6" t="s">
        <v>92</v>
      </c>
      <c r="G11" s="24">
        <f t="shared" si="2"/>
        <v>70</v>
      </c>
      <c r="H11" s="24">
        <f t="shared" si="1"/>
        <v>83</v>
      </c>
    </row>
    <row r="12" spans="1:8" ht="89.25">
      <c r="A12" s="5">
        <v>11</v>
      </c>
      <c r="B12" s="21" t="s">
        <v>75</v>
      </c>
      <c r="C12" s="12" t="str">
        <f t="shared" si="0"/>
        <v>84 - 97</v>
      </c>
      <c r="D12" s="13" t="str">
        <f t="shared" si="3"/>
        <v>S9(12)V99</v>
      </c>
      <c r="E12" s="19">
        <v>14</v>
      </c>
      <c r="F12" s="6" t="s">
        <v>98</v>
      </c>
      <c r="G12" s="24">
        <f t="shared" si="2"/>
        <v>84</v>
      </c>
      <c r="H12" s="24">
        <f t="shared" si="1"/>
        <v>97</v>
      </c>
    </row>
    <row r="13" spans="1:8" ht="63.75">
      <c r="A13" s="5">
        <v>12</v>
      </c>
      <c r="B13" s="21" t="s">
        <v>76</v>
      </c>
      <c r="C13" s="12" t="str">
        <f t="shared" si="0"/>
        <v>98 - 111</v>
      </c>
      <c r="D13" s="13" t="str">
        <f t="shared" si="3"/>
        <v>S9(12)V99</v>
      </c>
      <c r="E13" s="19">
        <v>14</v>
      </c>
      <c r="F13" s="6" t="s">
        <v>93</v>
      </c>
      <c r="G13" s="24">
        <f t="shared" si="2"/>
        <v>98</v>
      </c>
      <c r="H13" s="24">
        <f t="shared" si="1"/>
        <v>111</v>
      </c>
    </row>
    <row r="14" spans="1:8" ht="63.75">
      <c r="A14" s="5">
        <v>13</v>
      </c>
      <c r="B14" s="21" t="s">
        <v>77</v>
      </c>
      <c r="C14" s="12" t="str">
        <f t="shared" si="0"/>
        <v>112 - 125</v>
      </c>
      <c r="D14" s="13" t="str">
        <f t="shared" si="3"/>
        <v>S9(12)V99</v>
      </c>
      <c r="E14" s="19">
        <v>14</v>
      </c>
      <c r="F14" s="6" t="s">
        <v>94</v>
      </c>
      <c r="G14" s="24">
        <f t="shared" si="2"/>
        <v>112</v>
      </c>
      <c r="H14" s="24">
        <f t="shared" si="1"/>
        <v>125</v>
      </c>
    </row>
    <row r="15" spans="1:8" ht="63.75">
      <c r="A15" s="5">
        <v>14</v>
      </c>
      <c r="B15" s="21" t="s">
        <v>78</v>
      </c>
      <c r="C15" s="12" t="str">
        <f t="shared" si="0"/>
        <v>126 - 139</v>
      </c>
      <c r="D15" s="13" t="str">
        <f t="shared" si="3"/>
        <v>S9(12)V99</v>
      </c>
      <c r="E15" s="19">
        <v>14</v>
      </c>
      <c r="F15" s="6" t="s">
        <v>95</v>
      </c>
      <c r="G15" s="24">
        <f t="shared" si="2"/>
        <v>126</v>
      </c>
      <c r="H15" s="24">
        <f t="shared" si="1"/>
        <v>139</v>
      </c>
    </row>
    <row r="16" spans="1:8" ht="102">
      <c r="A16" s="5">
        <v>15</v>
      </c>
      <c r="B16" s="21" t="s">
        <v>79</v>
      </c>
      <c r="C16" s="12" t="str">
        <f t="shared" si="0"/>
        <v>140 - 153</v>
      </c>
      <c r="D16" s="13" t="str">
        <f t="shared" si="3"/>
        <v>S9(12)V99</v>
      </c>
      <c r="E16" s="19">
        <v>14</v>
      </c>
      <c r="F16" s="6" t="s">
        <v>100</v>
      </c>
      <c r="G16" s="24">
        <f t="shared" si="2"/>
        <v>140</v>
      </c>
      <c r="H16" s="24">
        <f t="shared" si="1"/>
        <v>153</v>
      </c>
    </row>
    <row r="17" spans="1:8" ht="153">
      <c r="A17" s="5">
        <v>16</v>
      </c>
      <c r="B17" s="21" t="s">
        <v>80</v>
      </c>
      <c r="C17" s="12" t="str">
        <f t="shared" si="0"/>
        <v>154 - 167</v>
      </c>
      <c r="D17" s="13" t="str">
        <f t="shared" si="3"/>
        <v>S9(12)V99</v>
      </c>
      <c r="E17" s="19">
        <v>14</v>
      </c>
      <c r="F17" s="6" t="s">
        <v>97</v>
      </c>
      <c r="G17" s="24">
        <f t="shared" si="2"/>
        <v>154</v>
      </c>
      <c r="H17" s="24">
        <f t="shared" si="1"/>
        <v>167</v>
      </c>
    </row>
    <row r="18" spans="1:8" ht="25.5">
      <c r="A18" s="5">
        <v>17</v>
      </c>
      <c r="B18" s="21" t="s">
        <v>32</v>
      </c>
      <c r="C18" s="12" t="str">
        <f t="shared" si="0"/>
        <v>168 - 179</v>
      </c>
      <c r="D18" s="13" t="str">
        <f>"9("&amp;E18&amp;")"</f>
        <v>9(12)</v>
      </c>
      <c r="E18" s="19">
        <v>12</v>
      </c>
      <c r="F18" s="6" t="s">
        <v>81</v>
      </c>
      <c r="G18" s="24">
        <f t="shared" si="2"/>
        <v>168</v>
      </c>
      <c r="H18" s="24">
        <f t="shared" si="1"/>
        <v>179</v>
      </c>
    </row>
    <row r="19" spans="1:8" ht="25.5">
      <c r="A19" s="5">
        <v>18</v>
      </c>
      <c r="B19" s="21" t="s">
        <v>33</v>
      </c>
      <c r="C19" s="12" t="str">
        <f t="shared" si="0"/>
        <v>180 - 191</v>
      </c>
      <c r="D19" s="13" t="str">
        <f>"9("&amp;E19&amp;")"</f>
        <v>9(12)</v>
      </c>
      <c r="E19" s="19">
        <v>12</v>
      </c>
      <c r="F19" s="6" t="s">
        <v>88</v>
      </c>
      <c r="G19" s="24">
        <f t="shared" si="2"/>
        <v>180</v>
      </c>
      <c r="H19" s="24">
        <f t="shared" si="1"/>
        <v>191</v>
      </c>
    </row>
    <row r="20" spans="1:8" ht="12.75">
      <c r="A20" s="5">
        <v>19</v>
      </c>
      <c r="B20" s="6" t="s">
        <v>26</v>
      </c>
      <c r="C20" s="12" t="str">
        <f t="shared" si="0"/>
        <v>192 - 203</v>
      </c>
      <c r="D20" s="13" t="str">
        <f>"X("&amp;E20&amp;")"</f>
        <v>X(12)</v>
      </c>
      <c r="E20" s="19">
        <v>12</v>
      </c>
      <c r="F20" s="6" t="s">
        <v>89</v>
      </c>
      <c r="G20" s="24">
        <f>H19+1</f>
        <v>192</v>
      </c>
      <c r="H20" s="24">
        <f t="shared" si="1"/>
        <v>203</v>
      </c>
    </row>
    <row r="21" spans="1:8" ht="51">
      <c r="A21" s="5">
        <v>20</v>
      </c>
      <c r="B21" s="21" t="s">
        <v>84</v>
      </c>
      <c r="C21" s="12" t="str">
        <f t="shared" si="0"/>
        <v>204 - 217</v>
      </c>
      <c r="D21" s="13" t="str">
        <f>"S9("&amp;E21-2&amp;")V99"</f>
        <v>S9(12)V99</v>
      </c>
      <c r="E21" s="19">
        <v>14</v>
      </c>
      <c r="F21" s="6" t="s">
        <v>102</v>
      </c>
      <c r="G21" s="24">
        <f>H20+1</f>
        <v>204</v>
      </c>
      <c r="H21" s="24">
        <f>G21+E21-1</f>
        <v>217</v>
      </c>
    </row>
    <row r="22" spans="1:8" ht="12.75">
      <c r="A22" s="5">
        <v>21</v>
      </c>
      <c r="B22" s="6" t="s">
        <v>9</v>
      </c>
      <c r="C22" s="12" t="str">
        <f t="shared" si="0"/>
        <v>218 - 512</v>
      </c>
      <c r="D22" s="13" t="str">
        <f>"X("&amp;E22&amp;")"</f>
        <v>X(295)</v>
      </c>
      <c r="E22" s="13">
        <f>H22-G22+1</f>
        <v>295</v>
      </c>
      <c r="F22" s="6" t="s">
        <v>13</v>
      </c>
      <c r="G22" s="24">
        <f>H21+1</f>
        <v>218</v>
      </c>
      <c r="H22" s="24">
        <v>512</v>
      </c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F20" sqref="F20"/>
    </sheetView>
  </sheetViews>
  <sheetFormatPr defaultColWidth="9.140625" defaultRowHeight="12.75"/>
  <cols>
    <col min="1" max="1" width="6.28125" style="11" bestFit="1" customWidth="1"/>
    <col min="2" max="2" width="34.140625" style="11" customWidth="1"/>
    <col min="3" max="3" width="10.00390625" style="11" bestFit="1" customWidth="1"/>
    <col min="4" max="4" width="9.7109375" style="11" bestFit="1" customWidth="1"/>
    <col min="5" max="5" width="8.421875" style="11" bestFit="1" customWidth="1"/>
    <col min="6" max="6" width="36.00390625" style="11" customWidth="1"/>
    <col min="7" max="8" width="8.421875" style="11" hidden="1" customWidth="1"/>
    <col min="9" max="230" width="8.421875" style="11" bestFit="1" customWidth="1"/>
    <col min="231" max="16384" width="8.421875" style="11" customWidth="1"/>
  </cols>
  <sheetData>
    <row r="1" spans="1:6" ht="25.5">
      <c r="A1" s="9" t="s">
        <v>4</v>
      </c>
      <c r="B1" s="17" t="s">
        <v>21</v>
      </c>
      <c r="C1" s="9" t="s">
        <v>5</v>
      </c>
      <c r="D1" s="18" t="s">
        <v>6</v>
      </c>
      <c r="E1" s="18" t="s">
        <v>7</v>
      </c>
      <c r="F1" s="14" t="s">
        <v>61</v>
      </c>
    </row>
    <row r="2" spans="1:8" ht="12.75">
      <c r="A2" s="5">
        <v>1</v>
      </c>
      <c r="B2" s="6" t="s">
        <v>22</v>
      </c>
      <c r="C2" s="12" t="str">
        <f aca="true" t="shared" si="0" ref="C2:C21">G2&amp;" - "&amp;H2</f>
        <v>1 - 3</v>
      </c>
      <c r="D2" s="13" t="str">
        <f>"X("&amp;E2&amp;")"</f>
        <v>X(3)</v>
      </c>
      <c r="E2" s="19">
        <v>3</v>
      </c>
      <c r="F2" s="6" t="s">
        <v>46</v>
      </c>
      <c r="G2" s="24">
        <v>1</v>
      </c>
      <c r="H2" s="24">
        <f>G2+E2-1</f>
        <v>3</v>
      </c>
    </row>
    <row r="3" spans="1:8" ht="12.75">
      <c r="A3" s="5">
        <v>2</v>
      </c>
      <c r="B3" s="6" t="s">
        <v>23</v>
      </c>
      <c r="C3" s="12" t="str">
        <f t="shared" si="0"/>
        <v>4 - 10</v>
      </c>
      <c r="D3" s="13" t="str">
        <f>"9("&amp;E3&amp;")"</f>
        <v>9(7)</v>
      </c>
      <c r="E3" s="19">
        <v>7</v>
      </c>
      <c r="F3" s="6" t="s">
        <v>51</v>
      </c>
      <c r="G3" s="24">
        <f>H2+1</f>
        <v>4</v>
      </c>
      <c r="H3" s="24">
        <f>G3+E3-1</f>
        <v>10</v>
      </c>
    </row>
    <row r="4" spans="1:8" ht="12.75">
      <c r="A4" s="5">
        <v>3</v>
      </c>
      <c r="B4" s="6" t="s">
        <v>24</v>
      </c>
      <c r="C4" s="12" t="str">
        <f t="shared" si="0"/>
        <v>11 - 15</v>
      </c>
      <c r="D4" s="13" t="str">
        <f>"X("&amp;E4&amp;")"</f>
        <v>X(5)</v>
      </c>
      <c r="E4" s="19">
        <v>5</v>
      </c>
      <c r="F4" s="6" t="s">
        <v>45</v>
      </c>
      <c r="G4" s="24">
        <f aca="true" t="shared" si="1" ref="G4:G19">H3+1</f>
        <v>11</v>
      </c>
      <c r="H4" s="24">
        <f aca="true" t="shared" si="2" ref="H4:H19">G4+E4-1</f>
        <v>15</v>
      </c>
    </row>
    <row r="5" spans="1:8" ht="12.75">
      <c r="A5" s="5">
        <v>4</v>
      </c>
      <c r="B5" s="6" t="s">
        <v>29</v>
      </c>
      <c r="C5" s="12" t="str">
        <f t="shared" si="0"/>
        <v>16 - 16</v>
      </c>
      <c r="D5" s="13" t="str">
        <f>"X("&amp;E5&amp;")"</f>
        <v>X(1)</v>
      </c>
      <c r="E5" s="19">
        <v>1</v>
      </c>
      <c r="F5" s="6" t="s">
        <v>99</v>
      </c>
      <c r="G5" s="24">
        <f t="shared" si="1"/>
        <v>16</v>
      </c>
      <c r="H5" s="24">
        <f t="shared" si="2"/>
        <v>16</v>
      </c>
    </row>
    <row r="6" spans="1:8" ht="25.5">
      <c r="A6" s="5">
        <v>5</v>
      </c>
      <c r="B6" s="6" t="s">
        <v>39</v>
      </c>
      <c r="C6" s="12" t="str">
        <f t="shared" si="0"/>
        <v>17 - 27</v>
      </c>
      <c r="D6" s="13" t="str">
        <f>"9("&amp;E6&amp;")"</f>
        <v>9(11)</v>
      </c>
      <c r="E6" s="19">
        <v>11</v>
      </c>
      <c r="F6" s="6" t="s">
        <v>44</v>
      </c>
      <c r="G6" s="24">
        <f t="shared" si="1"/>
        <v>17</v>
      </c>
      <c r="H6" s="24">
        <f t="shared" si="2"/>
        <v>27</v>
      </c>
    </row>
    <row r="7" spans="1:8" ht="38.25">
      <c r="A7" s="5">
        <v>6</v>
      </c>
      <c r="B7" s="21" t="s">
        <v>30</v>
      </c>
      <c r="C7" s="12" t="str">
        <f t="shared" si="0"/>
        <v>28 - 38</v>
      </c>
      <c r="D7" s="13" t="str">
        <f>"9("&amp;E7&amp;")"</f>
        <v>9(11)</v>
      </c>
      <c r="E7" s="19">
        <v>11</v>
      </c>
      <c r="F7" s="6" t="s">
        <v>55</v>
      </c>
      <c r="G7" s="24">
        <f t="shared" si="1"/>
        <v>28</v>
      </c>
      <c r="H7" s="24">
        <f t="shared" si="2"/>
        <v>38</v>
      </c>
    </row>
    <row r="8" spans="1:8" ht="25.5">
      <c r="A8" s="5">
        <v>7</v>
      </c>
      <c r="B8" s="21" t="s">
        <v>56</v>
      </c>
      <c r="C8" s="12" t="str">
        <f t="shared" si="0"/>
        <v>39 - 52</v>
      </c>
      <c r="D8" s="13" t="str">
        <f aca="true" t="shared" si="3" ref="D8:D16">"S9("&amp;E8-2&amp;")V99"</f>
        <v>S9(12)V99</v>
      </c>
      <c r="E8" s="19">
        <v>14</v>
      </c>
      <c r="F8" s="6" t="s">
        <v>90</v>
      </c>
      <c r="G8" s="24">
        <f t="shared" si="1"/>
        <v>39</v>
      </c>
      <c r="H8" s="24">
        <f t="shared" si="2"/>
        <v>52</v>
      </c>
    </row>
    <row r="9" spans="1:8" ht="25.5">
      <c r="A9" s="5">
        <v>8</v>
      </c>
      <c r="B9" s="21" t="s">
        <v>57</v>
      </c>
      <c r="C9" s="12" t="str">
        <f t="shared" si="0"/>
        <v>53 - 66</v>
      </c>
      <c r="D9" s="13" t="str">
        <f t="shared" si="3"/>
        <v>S9(12)V99</v>
      </c>
      <c r="E9" s="19">
        <v>14</v>
      </c>
      <c r="F9" s="6" t="s">
        <v>91</v>
      </c>
      <c r="G9" s="24">
        <f t="shared" si="1"/>
        <v>53</v>
      </c>
      <c r="H9" s="24">
        <f t="shared" si="2"/>
        <v>66</v>
      </c>
    </row>
    <row r="10" spans="1:8" ht="25.5">
      <c r="A10" s="5">
        <v>9</v>
      </c>
      <c r="B10" s="21" t="s">
        <v>31</v>
      </c>
      <c r="C10" s="12" t="str">
        <f t="shared" si="0"/>
        <v>67 - 80</v>
      </c>
      <c r="D10" s="13" t="str">
        <f t="shared" si="3"/>
        <v>S9(12)V99</v>
      </c>
      <c r="E10" s="19">
        <v>14</v>
      </c>
      <c r="F10" s="6" t="s">
        <v>92</v>
      </c>
      <c r="G10" s="24">
        <f t="shared" si="1"/>
        <v>67</v>
      </c>
      <c r="H10" s="24">
        <f t="shared" si="2"/>
        <v>80</v>
      </c>
    </row>
    <row r="11" spans="1:8" ht="89.25">
      <c r="A11" s="5">
        <v>10</v>
      </c>
      <c r="B11" s="21" t="s">
        <v>75</v>
      </c>
      <c r="C11" s="12" t="str">
        <f t="shared" si="0"/>
        <v>81 - 94</v>
      </c>
      <c r="D11" s="13" t="str">
        <f t="shared" si="3"/>
        <v>S9(12)V99</v>
      </c>
      <c r="E11" s="19">
        <v>14</v>
      </c>
      <c r="F11" s="6" t="s">
        <v>98</v>
      </c>
      <c r="G11" s="24">
        <f t="shared" si="1"/>
        <v>81</v>
      </c>
      <c r="H11" s="24">
        <f t="shared" si="2"/>
        <v>94</v>
      </c>
    </row>
    <row r="12" spans="1:8" ht="63.75">
      <c r="A12" s="5">
        <v>11</v>
      </c>
      <c r="B12" s="21" t="s">
        <v>76</v>
      </c>
      <c r="C12" s="12" t="str">
        <f t="shared" si="0"/>
        <v>95 - 108</v>
      </c>
      <c r="D12" s="13" t="str">
        <f t="shared" si="3"/>
        <v>S9(12)V99</v>
      </c>
      <c r="E12" s="19">
        <v>14</v>
      </c>
      <c r="F12" s="6" t="s">
        <v>93</v>
      </c>
      <c r="G12" s="24">
        <f t="shared" si="1"/>
        <v>95</v>
      </c>
      <c r="H12" s="24">
        <f t="shared" si="2"/>
        <v>108</v>
      </c>
    </row>
    <row r="13" spans="1:8" ht="63.75">
      <c r="A13" s="5">
        <v>12</v>
      </c>
      <c r="B13" s="21" t="s">
        <v>77</v>
      </c>
      <c r="C13" s="12" t="str">
        <f t="shared" si="0"/>
        <v>109 - 122</v>
      </c>
      <c r="D13" s="13" t="str">
        <f t="shared" si="3"/>
        <v>S9(12)V99</v>
      </c>
      <c r="E13" s="19">
        <v>14</v>
      </c>
      <c r="F13" s="6" t="s">
        <v>94</v>
      </c>
      <c r="G13" s="24">
        <f t="shared" si="1"/>
        <v>109</v>
      </c>
      <c r="H13" s="24">
        <f t="shared" si="2"/>
        <v>122</v>
      </c>
    </row>
    <row r="14" spans="1:8" ht="63.75">
      <c r="A14" s="5">
        <v>13</v>
      </c>
      <c r="B14" s="21" t="s">
        <v>78</v>
      </c>
      <c r="C14" s="12" t="str">
        <f t="shared" si="0"/>
        <v>123 - 136</v>
      </c>
      <c r="D14" s="13" t="str">
        <f t="shared" si="3"/>
        <v>S9(12)V99</v>
      </c>
      <c r="E14" s="19">
        <v>14</v>
      </c>
      <c r="F14" s="6" t="s">
        <v>101</v>
      </c>
      <c r="G14" s="24">
        <f t="shared" si="1"/>
        <v>123</v>
      </c>
      <c r="H14" s="24">
        <f t="shared" si="2"/>
        <v>136</v>
      </c>
    </row>
    <row r="15" spans="1:8" ht="102">
      <c r="A15" s="5">
        <v>14</v>
      </c>
      <c r="B15" s="21" t="s">
        <v>79</v>
      </c>
      <c r="C15" s="12" t="str">
        <f t="shared" si="0"/>
        <v>137 - 150</v>
      </c>
      <c r="D15" s="13" t="str">
        <f t="shared" si="3"/>
        <v>S9(12)V99</v>
      </c>
      <c r="E15" s="19">
        <v>14</v>
      </c>
      <c r="F15" s="6" t="s">
        <v>100</v>
      </c>
      <c r="G15" s="24">
        <f t="shared" si="1"/>
        <v>137</v>
      </c>
      <c r="H15" s="24">
        <f t="shared" si="2"/>
        <v>150</v>
      </c>
    </row>
    <row r="16" spans="1:8" ht="153">
      <c r="A16" s="5">
        <v>15</v>
      </c>
      <c r="B16" s="21" t="s">
        <v>80</v>
      </c>
      <c r="C16" s="12" t="str">
        <f t="shared" si="0"/>
        <v>151 - 164</v>
      </c>
      <c r="D16" s="13" t="str">
        <f t="shared" si="3"/>
        <v>S9(12)V99</v>
      </c>
      <c r="E16" s="19">
        <v>14</v>
      </c>
      <c r="F16" s="6" t="s">
        <v>97</v>
      </c>
      <c r="G16" s="24">
        <f t="shared" si="1"/>
        <v>151</v>
      </c>
      <c r="H16" s="24">
        <f t="shared" si="2"/>
        <v>164</v>
      </c>
    </row>
    <row r="17" spans="1:8" ht="25.5">
      <c r="A17" s="5">
        <v>16</v>
      </c>
      <c r="B17" s="21" t="s">
        <v>32</v>
      </c>
      <c r="C17" s="12" t="str">
        <f t="shared" si="0"/>
        <v>165 - 176</v>
      </c>
      <c r="D17" s="13" t="str">
        <f>"9("&amp;E17&amp;")"</f>
        <v>9(12)</v>
      </c>
      <c r="E17" s="19">
        <v>12</v>
      </c>
      <c r="F17" s="6" t="s">
        <v>81</v>
      </c>
      <c r="G17" s="24">
        <f t="shared" si="1"/>
        <v>165</v>
      </c>
      <c r="H17" s="24">
        <f t="shared" si="2"/>
        <v>176</v>
      </c>
    </row>
    <row r="18" spans="1:8" ht="25.5">
      <c r="A18" s="5">
        <v>17</v>
      </c>
      <c r="B18" s="21" t="s">
        <v>33</v>
      </c>
      <c r="C18" s="12" t="str">
        <f t="shared" si="0"/>
        <v>177 - 188</v>
      </c>
      <c r="D18" s="13" t="str">
        <f>"9("&amp;E18&amp;")"</f>
        <v>9(12)</v>
      </c>
      <c r="E18" s="19">
        <v>12</v>
      </c>
      <c r="F18" s="6" t="s">
        <v>87</v>
      </c>
      <c r="G18" s="24">
        <f t="shared" si="1"/>
        <v>177</v>
      </c>
      <c r="H18" s="24">
        <f t="shared" si="2"/>
        <v>188</v>
      </c>
    </row>
    <row r="19" spans="1:8" ht="12.75">
      <c r="A19" s="5">
        <v>18</v>
      </c>
      <c r="B19" s="6" t="s">
        <v>26</v>
      </c>
      <c r="C19" s="12" t="str">
        <f t="shared" si="0"/>
        <v>189 - 200</v>
      </c>
      <c r="D19" s="13" t="str">
        <f>"X("&amp;E19&amp;")"</f>
        <v>X(12)</v>
      </c>
      <c r="E19" s="19">
        <v>12</v>
      </c>
      <c r="F19" s="6" t="s">
        <v>89</v>
      </c>
      <c r="G19" s="24">
        <f t="shared" si="1"/>
        <v>189</v>
      </c>
      <c r="H19" s="24">
        <f t="shared" si="2"/>
        <v>200</v>
      </c>
    </row>
    <row r="20" spans="1:8" ht="52.5" customHeight="1">
      <c r="A20" s="5">
        <v>19</v>
      </c>
      <c r="B20" s="21" t="s">
        <v>84</v>
      </c>
      <c r="C20" s="12" t="str">
        <f t="shared" si="0"/>
        <v>201 - 214</v>
      </c>
      <c r="D20" s="13" t="str">
        <f>"S9("&amp;E20-2&amp;")V99"</f>
        <v>S9(12)V99</v>
      </c>
      <c r="E20" s="19">
        <v>14</v>
      </c>
      <c r="F20" s="6" t="s">
        <v>102</v>
      </c>
      <c r="G20" s="24">
        <f>H19+1</f>
        <v>201</v>
      </c>
      <c r="H20" s="24">
        <f>G20+E20-1</f>
        <v>214</v>
      </c>
    </row>
    <row r="21" spans="1:8" ht="12.75">
      <c r="A21" s="5">
        <v>20</v>
      </c>
      <c r="B21" s="6" t="s">
        <v>9</v>
      </c>
      <c r="C21" s="12" t="str">
        <f t="shared" si="0"/>
        <v>215 - 512</v>
      </c>
      <c r="D21" s="13" t="str">
        <f>"X("&amp;E21&amp;")"</f>
        <v>X(298)</v>
      </c>
      <c r="E21" s="13">
        <f>H21-G21+1</f>
        <v>298</v>
      </c>
      <c r="F21" s="6" t="s">
        <v>13</v>
      </c>
      <c r="G21" s="24">
        <f>H20+1</f>
        <v>215</v>
      </c>
      <c r="H21" s="24">
        <v>512</v>
      </c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BCBSSC</cp:lastModifiedBy>
  <cp:lastPrinted>2007-11-20T14:06:59Z</cp:lastPrinted>
  <dcterms:created xsi:type="dcterms:W3CDTF">2005-03-30T22:35:40Z</dcterms:created>
  <dcterms:modified xsi:type="dcterms:W3CDTF">2009-12-08T22:22:53Z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est Number">
    <vt:lpwstr>361</vt:lpwstr>
  </property>
  <property fmtid="{D5CDD505-2E9C-101B-9397-08002B2CF9AE}" pid="3" name="Document Type">
    <vt:lpwstr>Other</vt:lpwstr>
  </property>
  <property fmtid="{D5CDD505-2E9C-101B-9397-08002B2CF9AE}" pid="4" name="SDLC Phase">
    <vt:lpwstr>Analysis/Design</vt:lpwstr>
  </property>
  <property fmtid="{D5CDD505-2E9C-101B-9397-08002B2CF9AE}" pid="5" name="_AdHocReviewCycleID">
    <vt:i4>-1638794092</vt:i4>
  </property>
  <property fmtid="{D5CDD505-2E9C-101B-9397-08002B2CF9AE}" pid="6" name="_NewReviewCycle">
    <vt:lpwstr/>
  </property>
  <property fmtid="{D5CDD505-2E9C-101B-9397-08002B2CF9AE}" pid="7" name="_EmailSubject">
    <vt:lpwstr>Updated Record layout</vt:lpwstr>
  </property>
  <property fmtid="{D5CDD505-2E9C-101B-9397-08002B2CF9AE}" pid="8" name="_AuthorEmail">
    <vt:lpwstr>Amanda.Ryan@cms.hhs.gov</vt:lpwstr>
  </property>
  <property fmtid="{D5CDD505-2E9C-101B-9397-08002B2CF9AE}" pid="9" name="_AuthorEmailDisplayName">
    <vt:lpwstr>RYAN, AMANDA S. (CMS/CBC)</vt:lpwstr>
  </property>
  <property fmtid="{D5CDD505-2E9C-101B-9397-08002B2CF9AE}" pid="10" name="_ReviewingToolsShownOnce">
    <vt:lpwstr/>
  </property>
</Properties>
</file>